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Tie-Out" sheetId="2" state="visible" r:id="rId2"/>
    <sheet xmlns:r="http://schemas.openxmlformats.org/officeDocument/2006/relationships" name="General Ledger" sheetId="3" state="visible" r:id="rId3"/>
    <sheet xmlns:r="http://schemas.openxmlformats.org/officeDocument/2006/relationships" name="Schedule C Summary" sheetId="4" state="visible" r:id="rId4"/>
    <sheet xmlns:r="http://schemas.openxmlformats.org/officeDocument/2006/relationships" name="Client Questions" sheetId="5" state="visible" r:id="rId5"/>
    <sheet xmlns:r="http://schemas.openxmlformats.org/officeDocument/2006/relationships" name="1099 Watchlist" sheetId="6" state="visible" r:id="rId6"/>
    <sheet xmlns:r="http://schemas.openxmlformats.org/officeDocument/2006/relationships" name="Transfers and Draw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1F3A5F"/>
      <sz val="16"/>
    </font>
    <font>
      <b val="1"/>
      <color rgb="00C00000"/>
    </font>
    <font>
      <b val="1"/>
      <color rgb="001F3A5F"/>
      <sz val="12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4" fillId="0" borderId="0" pivotButton="0" quotePrefix="0" xfId="0"/>
    <xf numFmtId="49" fontId="0" fillId="0" borderId="0" pivotButton="0" quotePrefix="0" xfId="0"/>
    <xf numFmtId="9" fontId="0" fillId="0" borderId="0" pivotButton="0" quotePrefix="0" xfId="0"/>
    <xf numFmtId="165" fontId="5" fillId="0" borderId="0" pivotButton="0" quotePrefix="0" xfId="0"/>
    <xf numFmtId="0" fontId="0" fillId="3" borderId="0" pivotButton="0" quotePrefix="0" xfId="0"/>
    <xf numFmtId="0" fontId="1" fillId="2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GL" displayName="GL" ref="A1:L438" headerRowCount="1">
  <autoFilter ref="A1:L438"/>
  <tableColumns count="12">
    <tableColumn id="1" name="Date"/>
    <tableColumn id="2" name="Account"/>
    <tableColumn id="3" name="Description"/>
    <tableColumn id="4" name="Amount"/>
    <tableColumn id="5" name="Category"/>
    <tableColumn id="6" name="Schedule C line"/>
    <tableColumn id="7" name="Rule ID"/>
    <tableColumn id="8" name="Confidence"/>
    <tableColumn id="9" name="Flag"/>
    <tableColumn id="10" name="Payee"/>
    <tableColumn id="11" name="Paid by"/>
    <tableColumn id="12" name="Rule no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50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TieOut Desk: first draft workpaper</t>
        </is>
      </c>
    </row>
    <row r="2">
      <c r="B2" s="2" t="inlineStr">
        <is>
          <t>Prepared by TieOut Desk for [Firm name] review. Not a substitute for preparer review.</t>
        </is>
      </c>
    </row>
    <row r="3">
      <c r="B3" s="3" t="inlineStr"/>
    </row>
    <row r="4">
      <c r="B4" s="3" t="inlineStr">
        <is>
          <t>Client: Gateway Mobile Detailing LLC (fictional). Single-member LLC. Mobile auto detailing, St. Louis, MO.</t>
        </is>
      </c>
    </row>
    <row r="5">
      <c r="B5" s="3" t="inlineStr">
        <is>
          <t>Period: January 1, 2026 to September 30, 2026 (calendar year, partial).</t>
        </is>
      </c>
    </row>
    <row r="6">
      <c r="B6" s="3" t="inlineStr">
        <is>
          <t>Accounts: business checking ending 1234; business credit card ending 9876.</t>
        </is>
      </c>
    </row>
    <row r="7">
      <c r="B7" s="3" t="inlineStr">
        <is>
          <t>Draft date: 2026-10-30. Transactions in the ledger: 437.</t>
        </is>
      </c>
    </row>
    <row r="8">
      <c r="B8" s="3" t="inlineStr">
        <is>
          <t>This client, its people, and every transaction are fictional. This file is a sample.</t>
        </is>
      </c>
    </row>
    <row r="9">
      <c r="B9" s="3" t="inlineStr"/>
    </row>
    <row r="10">
      <c r="B10" s="4" t="inlineStr">
        <is>
          <t>What this is</t>
        </is>
      </c>
    </row>
    <row r="11">
      <c r="B11" s="3" t="inlineStr">
        <is>
          <t>A first draft of the books built from bank and card statements. Each transaction is sorted to a Schedule C line by a written rule.</t>
        </is>
      </c>
    </row>
    <row r="12">
      <c r="B12" s="3" t="inlineStr">
        <is>
          <t>Every rule has an ID you can look up. Anything we were not sure about is flagged and turned into a plain question for the client.</t>
        </is>
      </c>
    </row>
    <row r="13">
      <c r="B13" s="3" t="inlineStr">
        <is>
          <t>The Tie-Out sheet proves the ledger matches each statement, month by month, for each account.</t>
        </is>
      </c>
    </row>
    <row r="14">
      <c r="B14" s="3" t="inlineStr"/>
    </row>
    <row r="15">
      <c r="B15" s="4" t="inlineStr">
        <is>
          <t>Sheets in this file</t>
        </is>
      </c>
    </row>
    <row r="16">
      <c r="B16" s="3" t="inlineStr">
        <is>
          <t>Tie-Out: opening balance, money in, money out, computed closing, statement closing, difference, PASS or FAIL.</t>
        </is>
      </c>
    </row>
    <row r="17">
      <c r="B17" s="3" t="inlineStr">
        <is>
          <t>General Ledger: every transaction with category, Schedule C line, rule ID, confidence, and flags.</t>
        </is>
      </c>
    </row>
    <row r="18">
      <c r="B18" s="3" t="inlineStr">
        <is>
          <t>Schedule C Summary: totals by line from the ledger (SUMIFS). Meals shown at 50%. Items still marked 'ask' are left out.</t>
        </is>
      </c>
    </row>
    <row r="19">
      <c r="B19" s="3" t="inlineStr">
        <is>
          <t>Client Questions: one plain question per unclear item, plus a few general questions. Send it to the client as is.</t>
        </is>
      </c>
    </row>
    <row r="20">
      <c r="B20" s="3" t="inlineStr">
        <is>
          <t>1099 Watchlist: payees paid by check, ACH, or Zelle with $2,000 or more in 2026 that look like services or rent.</t>
        </is>
      </c>
    </row>
    <row r="21">
      <c r="B21" s="3" t="inlineStr">
        <is>
          <t>Transfers and Draws: card payments, owner draws, and owner tax payments kept out of income and expenses.</t>
        </is>
      </c>
    </row>
    <row r="22">
      <c r="B22" s="3" t="inlineStr"/>
    </row>
    <row r="23">
      <c r="B23" s="4" t="inlineStr">
        <is>
          <t>Tie-out result for this sample</t>
        </is>
      </c>
    </row>
    <row r="24">
      <c r="B24" s="5">
        <f>"PASS: "&amp;'Tie-Out'!C3&amp;"   FAIL: "&amp;'Tie-Out'!C4</f>
        <v/>
      </c>
    </row>
    <row r="25">
      <c r="B25" s="3" t="inlineStr">
        <is>
          <t>The 2 FAILs are on purpose, to show what a FAIL looks like. Both are in June 2026.</t>
        </is>
      </c>
    </row>
    <row r="26">
      <c r="B26" s="3" t="inlineStr">
        <is>
          <t>Cause: the June 12 card payment of $1,850.95 is on both statements but was missing from the transaction export.</t>
        </is>
      </c>
    </row>
    <row r="27">
      <c r="B27" s="3" t="inlineStr">
        <is>
          <t>Checking is off by -$1,850.95 because the withdrawal is missing. The card is off by -$1,850.95 because the payment credit is missing.</t>
        </is>
      </c>
    </row>
    <row r="28">
      <c r="B28" s="3" t="inlineStr">
        <is>
          <t>Same amount, same date, opposite sides: that pattern points to one missing transfer, not two errors.</t>
        </is>
      </c>
    </row>
    <row r="29">
      <c r="B29" s="3" t="inlineStr">
        <is>
          <t>Fix: pull the June statement detail, add both sides of the payment, and the June rows turn to PASS. July passes because each month opens from the statement.</t>
        </is>
      </c>
    </row>
    <row r="30">
      <c r="B30" s="3" t="inlineStr">
        <is>
          <t>In a real delivery we fix this before sending. If we cannot get the missing data, the FAIL stays visible and is listed on the questions sheet.</t>
        </is>
      </c>
    </row>
    <row r="31">
      <c r="B31" s="3" t="inlineStr"/>
    </row>
    <row r="32">
      <c r="B32" s="4" t="inlineStr">
        <is>
          <t>Preparer review checklist</t>
        </is>
      </c>
    </row>
    <row r="33">
      <c r="B33" s="3" t="inlineStr">
        <is>
          <t>[  ]  Confirm every Tie-Out row is PASS, or that each FAIL is explained.</t>
        </is>
      </c>
    </row>
    <row r="34">
      <c r="B34" s="3" t="inlineStr">
        <is>
          <t>[  ]  Read the Client Questions sheet and send it to the client. Update the ledger with the answers.</t>
        </is>
      </c>
    </row>
    <row r="35">
      <c r="B35" s="3" t="inlineStr">
        <is>
          <t>[  ]  Choose the vehicle method (standard mileage or actual). Under standard mileage, remove fuel, oil changes, and auto insurance from line 9 and 15; keep parking and tolls.</t>
        </is>
      </c>
    </row>
    <row r="36">
      <c r="B36" s="3" t="inlineStr">
        <is>
          <t>[  ]  2026 standard mileage rate: 72.5 cents per mile Jan 1 to Jun 30, 76 cents per mile Jul 1 to Dec 31.</t>
        </is>
      </c>
    </row>
    <row r="37">
      <c r="B37" s="3" t="inlineStr">
        <is>
          <t>[  ]  Split the Ally loan payments into interest and principal from the loan statement.</t>
        </is>
      </c>
    </row>
    <row r="38">
      <c r="B38" s="3" t="inlineStr">
        <is>
          <t>[  ]  Confirm Square and Stripe deposits against the 1099-K. Payouts are net of fees; gross up if needed.</t>
        </is>
      </c>
    </row>
    <row r="39">
      <c r="B39" s="3" t="inlineStr">
        <is>
          <t>[  ]  Review the 1099 Watchlist. Get W-9s. 2026 threshold is $2,000 for 1099-NEC and most 1099-MISC (attorney gross proceeds stay $600).</t>
        </is>
      </c>
    </row>
    <row r="40">
      <c r="B40" s="3" t="inlineStr">
        <is>
          <t>[  ]  Check owner draws and owner tax payments are kept out of Schedule C.</t>
        </is>
      </c>
    </row>
    <row r="41">
      <c r="B41" s="3" t="inlineStr">
        <is>
          <t>[  ]  Look at large tool and equipment buys for depreciation or de minimis treatment.</t>
        </is>
      </c>
    </row>
    <row r="42">
      <c r="B42" s="3" t="inlineStr">
        <is>
          <t>[  ]  Confirm meals are business meals. Line 24b is shown at 50%.</t>
        </is>
      </c>
    </row>
    <row r="43">
      <c r="B43" s="3" t="inlineStr"/>
    </row>
    <row r="44">
      <c r="B44" s="4" t="inlineStr">
        <is>
          <t>Scope and limits</t>
        </is>
      </c>
    </row>
    <row r="45">
      <c r="B45" s="3" t="inlineStr">
        <is>
          <t>-  Built only from the statements and exports the firm sent us. We did not see receipts, invoices, or payroll records.</t>
        </is>
      </c>
    </row>
    <row r="46">
      <c r="B46" s="3" t="inlineStr">
        <is>
          <t>-  We do not give tax advice and do not sign returns. Line choices are a draft for the preparer to accept or change.</t>
        </is>
      </c>
    </row>
    <row r="47">
      <c r="B47" s="3" t="inlineStr">
        <is>
          <t>-  Cash sales that were never deposited are not in these books.</t>
        </is>
      </c>
    </row>
    <row r="48">
      <c r="B48" s="3" t="inlineStr">
        <is>
          <t>-  Rules are applied in order; the first match wins. Unmatched items go to 'ask'. Low-confidence items are on the questions list.</t>
        </is>
      </c>
    </row>
    <row r="49">
      <c r="B49" s="3" t="inlineStr">
        <is>
          <t>-  Fixed assets, depreciation, inventory, and home office are not computed here. They are flagged for the preparer.</t>
        </is>
      </c>
    </row>
    <row r="50">
      <c r="B50" s="3" t="inlineStr">
        <is>
          <t>-  Year to date through September 30. The 1099 watchlist must be rechecked at year end.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2" customWidth="1" min="4" max="4"/>
    <col width="14" customWidth="1" min="5" max="5"/>
    <col width="15" customWidth="1" min="6" max="6"/>
    <col width="18" customWidth="1" min="7" max="7"/>
    <col width="18" customWidth="1" min="8" max="8"/>
    <col width="15" customWidth="1" min="9" max="9"/>
    <col width="15" customWidth="1" min="10" max="10"/>
    <col width="12" customWidth="1" min="11" max="11"/>
    <col width="9" customWidth="1" min="12" max="12"/>
  </cols>
  <sheetData>
    <row r="1">
      <c r="A1" s="6" t="inlineStr">
        <is>
          <t>Monthly tie-out proof: ledger vs statement</t>
        </is>
      </c>
    </row>
    <row r="3">
      <c r="A3" s="7" t="inlineStr">
        <is>
          <t>Rows that PASS</t>
        </is>
      </c>
      <c r="C3">
        <f>COUNTIF(L8:L25,"PASS")</f>
        <v/>
      </c>
    </row>
    <row r="4">
      <c r="A4" s="7" t="inlineStr">
        <is>
          <t>Rows that FAIL</t>
        </is>
      </c>
      <c r="C4">
        <f>COUNTIF(L8:L25,"FAIL")</f>
        <v/>
      </c>
    </row>
    <row r="5">
      <c r="A5" s="8" t="inlineStr">
        <is>
          <t>Yellow cells are typed from the statements. Everything else is a formula.</t>
        </is>
      </c>
    </row>
    <row r="7">
      <c r="A7" s="9" t="inlineStr">
        <is>
          <t>Account</t>
        </is>
      </c>
      <c r="B7" s="9" t="inlineStr">
        <is>
          <t>Month</t>
        </is>
      </c>
      <c r="C7" s="9" t="inlineStr">
        <is>
          <t>Period start</t>
        </is>
      </c>
      <c r="D7" s="9" t="inlineStr">
        <is>
          <t>Period end</t>
        </is>
      </c>
      <c r="E7" s="9" t="inlineStr">
        <is>
          <t>Balance type</t>
        </is>
      </c>
      <c r="F7" s="9" t="inlineStr">
        <is>
          <t>Opening balance</t>
        </is>
      </c>
      <c r="G7" s="9" t="inlineStr">
        <is>
          <t>Money in (deposits, payments, credits)</t>
        </is>
      </c>
      <c r="H7" s="9" t="inlineStr">
        <is>
          <t>Money out (withdrawals, charges)</t>
        </is>
      </c>
      <c r="I7" s="9" t="inlineStr">
        <is>
          <t>Computed closing</t>
        </is>
      </c>
      <c r="J7" s="9" t="inlineStr">
        <is>
          <t>Statement closing</t>
        </is>
      </c>
      <c r="K7" s="9" t="inlineStr">
        <is>
          <t>Difference</t>
        </is>
      </c>
      <c r="L7" s="9" t="inlineStr">
        <is>
          <t>Result</t>
        </is>
      </c>
    </row>
    <row r="8">
      <c r="A8" t="inlineStr">
        <is>
          <t>Checking 1234</t>
        </is>
      </c>
      <c r="B8" t="inlineStr">
        <is>
          <t>Jan 2026</t>
        </is>
      </c>
      <c r="C8" s="10" t="n">
        <v>46023</v>
      </c>
      <c r="D8" s="10" t="n">
        <v>46053</v>
      </c>
      <c r="E8" t="inlineStr">
        <is>
          <t>Cash balance</t>
        </is>
      </c>
      <c r="F8" s="11" t="n">
        <v>8412.370000000001</v>
      </c>
      <c r="G8" s="12">
        <f>SUMIFS('General Ledger'!$D$2:$D$438,'General Ledger'!$B$2:$B$438,$A8,'General Ledger'!$A$2:$A$438,"&gt;="&amp;$C8,'General Ledger'!$A$2:$A$438,"&lt;="&amp;$D8,'General Ledger'!$D$2:$D$438,"&gt;0")</f>
        <v/>
      </c>
      <c r="H8" s="12">
        <f>-SUMIFS('General Ledger'!$D$2:$D$438,'General Ledger'!$B$2:$B$438,$A8,'General Ledger'!$A$2:$A$438,"&gt;="&amp;$C8,'General Ledger'!$A$2:$A$438,"&lt;="&amp;$D8,'General Ledger'!$D$2:$D$438,"&lt;0")</f>
        <v/>
      </c>
      <c r="I8" s="12">
        <f>F8+G8-H8</f>
        <v/>
      </c>
      <c r="J8" s="11" t="n">
        <v>12319.6</v>
      </c>
      <c r="K8" s="12">
        <f>ROUND(J8-I8,2)</f>
        <v/>
      </c>
      <c r="L8">
        <f>IF(ABS(K8)&lt;0.005,"PASS","FAIL")</f>
        <v/>
      </c>
    </row>
    <row r="9">
      <c r="A9" t="inlineStr">
        <is>
          <t>Checking 1234</t>
        </is>
      </c>
      <c r="B9" t="inlineStr">
        <is>
          <t>Feb 2026</t>
        </is>
      </c>
      <c r="C9" s="10" t="n">
        <v>46054</v>
      </c>
      <c r="D9" s="10" t="n">
        <v>46081</v>
      </c>
      <c r="E9" t="inlineStr">
        <is>
          <t>Cash balance</t>
        </is>
      </c>
      <c r="F9" s="12">
        <f>J8</f>
        <v/>
      </c>
      <c r="G9" s="12">
        <f>SUMIFS('General Ledger'!$D$2:$D$438,'General Ledger'!$B$2:$B$438,$A9,'General Ledger'!$A$2:$A$438,"&gt;="&amp;$C9,'General Ledger'!$A$2:$A$438,"&lt;="&amp;$D9,'General Ledger'!$D$2:$D$438,"&gt;0")</f>
        <v/>
      </c>
      <c r="H9" s="12">
        <f>-SUMIFS('General Ledger'!$D$2:$D$438,'General Ledger'!$B$2:$B$438,$A9,'General Ledger'!$A$2:$A$438,"&gt;="&amp;$C9,'General Ledger'!$A$2:$A$438,"&lt;="&amp;$D9,'General Ledger'!$D$2:$D$438,"&lt;0")</f>
        <v/>
      </c>
      <c r="I9" s="12">
        <f>F9+G9-H9</f>
        <v/>
      </c>
      <c r="J9" s="11" t="n">
        <v>15106.61</v>
      </c>
      <c r="K9" s="12">
        <f>ROUND(J9-I9,2)</f>
        <v/>
      </c>
      <c r="L9">
        <f>IF(ABS(K9)&lt;0.005,"PASS","FAIL")</f>
        <v/>
      </c>
    </row>
    <row r="10">
      <c r="A10" t="inlineStr">
        <is>
          <t>Checking 1234</t>
        </is>
      </c>
      <c r="B10" t="inlineStr">
        <is>
          <t>Mar 2026</t>
        </is>
      </c>
      <c r="C10" s="10" t="n">
        <v>46082</v>
      </c>
      <c r="D10" s="10" t="n">
        <v>46112</v>
      </c>
      <c r="E10" t="inlineStr">
        <is>
          <t>Cash balance</t>
        </is>
      </c>
      <c r="F10" s="12">
        <f>J9</f>
        <v/>
      </c>
      <c r="G10" s="12">
        <f>SUMIFS('General Ledger'!$D$2:$D$438,'General Ledger'!$B$2:$B$438,$A10,'General Ledger'!$A$2:$A$438,"&gt;="&amp;$C10,'General Ledger'!$A$2:$A$438,"&lt;="&amp;$D10,'General Ledger'!$D$2:$D$438,"&gt;0")</f>
        <v/>
      </c>
      <c r="H10" s="12">
        <f>-SUMIFS('General Ledger'!$D$2:$D$438,'General Ledger'!$B$2:$B$438,$A10,'General Ledger'!$A$2:$A$438,"&gt;="&amp;$C10,'General Ledger'!$A$2:$A$438,"&lt;="&amp;$D10,'General Ledger'!$D$2:$D$438,"&lt;0")</f>
        <v/>
      </c>
      <c r="I10" s="12">
        <f>F10+G10-H10</f>
        <v/>
      </c>
      <c r="J10" s="11" t="n">
        <v>17999.33</v>
      </c>
      <c r="K10" s="12">
        <f>ROUND(J10-I10,2)</f>
        <v/>
      </c>
      <c r="L10">
        <f>IF(ABS(K10)&lt;0.005,"PASS","FAIL")</f>
        <v/>
      </c>
    </row>
    <row r="11">
      <c r="A11" t="inlineStr">
        <is>
          <t>Checking 1234</t>
        </is>
      </c>
      <c r="B11" t="inlineStr">
        <is>
          <t>Apr 2026</t>
        </is>
      </c>
      <c r="C11" s="10" t="n">
        <v>46113</v>
      </c>
      <c r="D11" s="10" t="n">
        <v>46142</v>
      </c>
      <c r="E11" t="inlineStr">
        <is>
          <t>Cash balance</t>
        </is>
      </c>
      <c r="F11" s="12">
        <f>J10</f>
        <v/>
      </c>
      <c r="G11" s="12">
        <f>SUMIFS('General Ledger'!$D$2:$D$438,'General Ledger'!$B$2:$B$438,$A11,'General Ledger'!$A$2:$A$438,"&gt;="&amp;$C11,'General Ledger'!$A$2:$A$438,"&lt;="&amp;$D11,'General Ledger'!$D$2:$D$438,"&gt;0")</f>
        <v/>
      </c>
      <c r="H11" s="12">
        <f>-SUMIFS('General Ledger'!$D$2:$D$438,'General Ledger'!$B$2:$B$438,$A11,'General Ledger'!$A$2:$A$438,"&gt;="&amp;$C11,'General Ledger'!$A$2:$A$438,"&lt;="&amp;$D11,'General Ledger'!$D$2:$D$438,"&lt;0")</f>
        <v/>
      </c>
      <c r="I11" s="12">
        <f>F11+G11-H11</f>
        <v/>
      </c>
      <c r="J11" s="11" t="n">
        <v>19281.53</v>
      </c>
      <c r="K11" s="12">
        <f>ROUND(J11-I11,2)</f>
        <v/>
      </c>
      <c r="L11">
        <f>IF(ABS(K11)&lt;0.005,"PASS","FAIL")</f>
        <v/>
      </c>
    </row>
    <row r="12">
      <c r="A12" t="inlineStr">
        <is>
          <t>Checking 1234</t>
        </is>
      </c>
      <c r="B12" t="inlineStr">
        <is>
          <t>May 2026</t>
        </is>
      </c>
      <c r="C12" s="10" t="n">
        <v>46143</v>
      </c>
      <c r="D12" s="10" t="n">
        <v>46173</v>
      </c>
      <c r="E12" t="inlineStr">
        <is>
          <t>Cash balance</t>
        </is>
      </c>
      <c r="F12" s="12">
        <f>J11</f>
        <v/>
      </c>
      <c r="G12" s="12">
        <f>SUMIFS('General Ledger'!$D$2:$D$438,'General Ledger'!$B$2:$B$438,$A12,'General Ledger'!$A$2:$A$438,"&gt;="&amp;$C12,'General Ledger'!$A$2:$A$438,"&lt;="&amp;$D12,'General Ledger'!$D$2:$D$438,"&gt;0")</f>
        <v/>
      </c>
      <c r="H12" s="12">
        <f>-SUMIFS('General Ledger'!$D$2:$D$438,'General Ledger'!$B$2:$B$438,$A12,'General Ledger'!$A$2:$A$438,"&gt;="&amp;$C12,'General Ledger'!$A$2:$A$438,"&lt;="&amp;$D12,'General Ledger'!$D$2:$D$438,"&lt;0")</f>
        <v/>
      </c>
      <c r="I12" s="12">
        <f>F12+G12-H12</f>
        <v/>
      </c>
      <c r="J12" s="11" t="n">
        <v>21375.42</v>
      </c>
      <c r="K12" s="12">
        <f>ROUND(J12-I12,2)</f>
        <v/>
      </c>
      <c r="L12">
        <f>IF(ABS(K12)&lt;0.005,"PASS","FAIL")</f>
        <v/>
      </c>
    </row>
    <row r="13">
      <c r="A13" t="inlineStr">
        <is>
          <t>Checking 1234</t>
        </is>
      </c>
      <c r="B13" t="inlineStr">
        <is>
          <t>Jun 2026</t>
        </is>
      </c>
      <c r="C13" s="10" t="n">
        <v>46174</v>
      </c>
      <c r="D13" s="10" t="n">
        <v>46203</v>
      </c>
      <c r="E13" t="inlineStr">
        <is>
          <t>Cash balance</t>
        </is>
      </c>
      <c r="F13" s="12">
        <f>J12</f>
        <v/>
      </c>
      <c r="G13" s="12">
        <f>SUMIFS('General Ledger'!$D$2:$D$438,'General Ledger'!$B$2:$B$438,$A13,'General Ledger'!$A$2:$A$438,"&gt;="&amp;$C13,'General Ledger'!$A$2:$A$438,"&lt;="&amp;$D13,'General Ledger'!$D$2:$D$438,"&gt;0")</f>
        <v/>
      </c>
      <c r="H13" s="12">
        <f>-SUMIFS('General Ledger'!$D$2:$D$438,'General Ledger'!$B$2:$B$438,$A13,'General Ledger'!$A$2:$A$438,"&gt;="&amp;$C13,'General Ledger'!$A$2:$A$438,"&lt;="&amp;$D13,'General Ledger'!$D$2:$D$438,"&lt;0")</f>
        <v/>
      </c>
      <c r="I13" s="12">
        <f>F13+G13-H13</f>
        <v/>
      </c>
      <c r="J13" s="11" t="n">
        <v>22296.84</v>
      </c>
      <c r="K13" s="12">
        <f>ROUND(J13-I13,2)</f>
        <v/>
      </c>
      <c r="L13">
        <f>IF(ABS(K13)&lt;0.005,"PASS","FAIL")</f>
        <v/>
      </c>
    </row>
    <row r="14">
      <c r="A14" t="inlineStr">
        <is>
          <t>Checking 1234</t>
        </is>
      </c>
      <c r="B14" t="inlineStr">
        <is>
          <t>Jul 2026</t>
        </is>
      </c>
      <c r="C14" s="10" t="n">
        <v>46204</v>
      </c>
      <c r="D14" s="10" t="n">
        <v>46234</v>
      </c>
      <c r="E14" t="inlineStr">
        <is>
          <t>Cash balance</t>
        </is>
      </c>
      <c r="F14" s="12">
        <f>J13</f>
        <v/>
      </c>
      <c r="G14" s="12">
        <f>SUMIFS('General Ledger'!$D$2:$D$438,'General Ledger'!$B$2:$B$438,$A14,'General Ledger'!$A$2:$A$438,"&gt;="&amp;$C14,'General Ledger'!$A$2:$A$438,"&lt;="&amp;$D14,'General Ledger'!$D$2:$D$438,"&gt;0")</f>
        <v/>
      </c>
      <c r="H14" s="12">
        <f>-SUMIFS('General Ledger'!$D$2:$D$438,'General Ledger'!$B$2:$B$438,$A14,'General Ledger'!$A$2:$A$438,"&gt;="&amp;$C14,'General Ledger'!$A$2:$A$438,"&lt;="&amp;$D14,'General Ledger'!$D$2:$D$438,"&lt;0")</f>
        <v/>
      </c>
      <c r="I14" s="12">
        <f>F14+G14-H14</f>
        <v/>
      </c>
      <c r="J14" s="11" t="n">
        <v>25129.36</v>
      </c>
      <c r="K14" s="12">
        <f>ROUND(J14-I14,2)</f>
        <v/>
      </c>
      <c r="L14">
        <f>IF(ABS(K14)&lt;0.005,"PASS","FAIL")</f>
        <v/>
      </c>
    </row>
    <row r="15">
      <c r="A15" t="inlineStr">
        <is>
          <t>Checking 1234</t>
        </is>
      </c>
      <c r="B15" t="inlineStr">
        <is>
          <t>Aug 2026</t>
        </is>
      </c>
      <c r="C15" s="10" t="n">
        <v>46235</v>
      </c>
      <c r="D15" s="10" t="n">
        <v>46265</v>
      </c>
      <c r="E15" t="inlineStr">
        <is>
          <t>Cash balance</t>
        </is>
      </c>
      <c r="F15" s="12">
        <f>J14</f>
        <v/>
      </c>
      <c r="G15" s="12">
        <f>SUMIFS('General Ledger'!$D$2:$D$438,'General Ledger'!$B$2:$B$438,$A15,'General Ledger'!$A$2:$A$438,"&gt;="&amp;$C15,'General Ledger'!$A$2:$A$438,"&lt;="&amp;$D15,'General Ledger'!$D$2:$D$438,"&gt;0")</f>
        <v/>
      </c>
      <c r="H15" s="12">
        <f>-SUMIFS('General Ledger'!$D$2:$D$438,'General Ledger'!$B$2:$B$438,$A15,'General Ledger'!$A$2:$A$438,"&gt;="&amp;$C15,'General Ledger'!$A$2:$A$438,"&lt;="&amp;$D15,'General Ledger'!$D$2:$D$438,"&lt;0")</f>
        <v/>
      </c>
      <c r="I15" s="12">
        <f>F15+G15-H15</f>
        <v/>
      </c>
      <c r="J15" s="11" t="n">
        <v>26335.85</v>
      </c>
      <c r="K15" s="12">
        <f>ROUND(J15-I15,2)</f>
        <v/>
      </c>
      <c r="L15">
        <f>IF(ABS(K15)&lt;0.005,"PASS","FAIL")</f>
        <v/>
      </c>
    </row>
    <row r="16">
      <c r="A16" t="inlineStr">
        <is>
          <t>Checking 1234</t>
        </is>
      </c>
      <c r="B16" t="inlineStr">
        <is>
          <t>Sep 2026</t>
        </is>
      </c>
      <c r="C16" s="10" t="n">
        <v>46266</v>
      </c>
      <c r="D16" s="10" t="n">
        <v>46295</v>
      </c>
      <c r="E16" t="inlineStr">
        <is>
          <t>Cash balance</t>
        </is>
      </c>
      <c r="F16" s="12">
        <f>J15</f>
        <v/>
      </c>
      <c r="G16" s="12">
        <f>SUMIFS('General Ledger'!$D$2:$D$438,'General Ledger'!$B$2:$B$438,$A16,'General Ledger'!$A$2:$A$438,"&gt;="&amp;$C16,'General Ledger'!$A$2:$A$438,"&lt;="&amp;$D16,'General Ledger'!$D$2:$D$438,"&gt;0")</f>
        <v/>
      </c>
      <c r="H16" s="12">
        <f>-SUMIFS('General Ledger'!$D$2:$D$438,'General Ledger'!$B$2:$B$438,$A16,'General Ledger'!$A$2:$A$438,"&gt;="&amp;$C16,'General Ledger'!$A$2:$A$438,"&lt;="&amp;$D16,'General Ledger'!$D$2:$D$438,"&lt;0")</f>
        <v/>
      </c>
      <c r="I16" s="12">
        <f>F16+G16-H16</f>
        <v/>
      </c>
      <c r="J16" s="11" t="n">
        <v>27431.62</v>
      </c>
      <c r="K16" s="12">
        <f>ROUND(J16-I16,2)</f>
        <v/>
      </c>
      <c r="L16">
        <f>IF(ABS(K16)&lt;0.005,"PASS","FAIL")</f>
        <v/>
      </c>
    </row>
    <row r="17">
      <c r="A17" t="inlineStr">
        <is>
          <t>Card 9876</t>
        </is>
      </c>
      <c r="B17" t="inlineStr">
        <is>
          <t>Jan 2026</t>
        </is>
      </c>
      <c r="C17" s="10" t="n">
        <v>46023</v>
      </c>
      <c r="D17" s="10" t="n">
        <v>46053</v>
      </c>
      <c r="E17" t="inlineStr">
        <is>
          <t>Amount owed</t>
        </is>
      </c>
      <c r="F17" s="11" t="n">
        <v>1236.5</v>
      </c>
      <c r="G17" s="12">
        <f>SUMIFS('General Ledger'!$D$2:$D$438,'General Ledger'!$B$2:$B$438,$A17,'General Ledger'!$A$2:$A$438,"&gt;="&amp;$C17,'General Ledger'!$A$2:$A$438,"&lt;="&amp;$D17,'General Ledger'!$D$2:$D$438,"&gt;0")</f>
        <v/>
      </c>
      <c r="H17" s="12">
        <f>-SUMIFS('General Ledger'!$D$2:$D$438,'General Ledger'!$B$2:$B$438,$A17,'General Ledger'!$A$2:$A$438,"&gt;="&amp;$C17,'General Ledger'!$A$2:$A$438,"&lt;="&amp;$D17,'General Ledger'!$D$2:$D$438,"&lt;0")</f>
        <v/>
      </c>
      <c r="I17" s="12">
        <f>F17+H17-G17</f>
        <v/>
      </c>
      <c r="J17" s="11" t="n">
        <v>1834.4</v>
      </c>
      <c r="K17" s="12">
        <f>ROUND(J17-I17,2)</f>
        <v/>
      </c>
      <c r="L17">
        <f>IF(ABS(K17)&lt;0.005,"PASS","FAIL")</f>
        <v/>
      </c>
    </row>
    <row r="18">
      <c r="A18" t="inlineStr">
        <is>
          <t>Card 9876</t>
        </is>
      </c>
      <c r="B18" t="inlineStr">
        <is>
          <t>Feb 2026</t>
        </is>
      </c>
      <c r="C18" s="10" t="n">
        <v>46054</v>
      </c>
      <c r="D18" s="10" t="n">
        <v>46081</v>
      </c>
      <c r="E18" t="inlineStr">
        <is>
          <t>Amount owed</t>
        </is>
      </c>
      <c r="F18" s="12">
        <f>J17</f>
        <v/>
      </c>
      <c r="G18" s="12">
        <f>SUMIFS('General Ledger'!$D$2:$D$438,'General Ledger'!$B$2:$B$438,$A18,'General Ledger'!$A$2:$A$438,"&gt;="&amp;$C18,'General Ledger'!$A$2:$A$438,"&lt;="&amp;$D18,'General Ledger'!$D$2:$D$438,"&gt;0")</f>
        <v/>
      </c>
      <c r="H18" s="12">
        <f>-SUMIFS('General Ledger'!$D$2:$D$438,'General Ledger'!$B$2:$B$438,$A18,'General Ledger'!$A$2:$A$438,"&gt;="&amp;$C18,'General Ledger'!$A$2:$A$438,"&lt;="&amp;$D18,'General Ledger'!$D$2:$D$438,"&lt;0")</f>
        <v/>
      </c>
      <c r="I18" s="12">
        <f>F18+H18-G18</f>
        <v/>
      </c>
      <c r="J18" s="11" t="n">
        <v>2505.92</v>
      </c>
      <c r="K18" s="12">
        <f>ROUND(J18-I18,2)</f>
        <v/>
      </c>
      <c r="L18">
        <f>IF(ABS(K18)&lt;0.005,"PASS","FAIL")</f>
        <v/>
      </c>
    </row>
    <row r="19">
      <c r="A19" t="inlineStr">
        <is>
          <t>Card 9876</t>
        </is>
      </c>
      <c r="B19" t="inlineStr">
        <is>
          <t>Mar 2026</t>
        </is>
      </c>
      <c r="C19" s="10" t="n">
        <v>46082</v>
      </c>
      <c r="D19" s="10" t="n">
        <v>46112</v>
      </c>
      <c r="E19" t="inlineStr">
        <is>
          <t>Amount owed</t>
        </is>
      </c>
      <c r="F19" s="12">
        <f>J18</f>
        <v/>
      </c>
      <c r="G19" s="12">
        <f>SUMIFS('General Ledger'!$D$2:$D$438,'General Ledger'!$B$2:$B$438,$A19,'General Ledger'!$A$2:$A$438,"&gt;="&amp;$C19,'General Ledger'!$A$2:$A$438,"&lt;="&amp;$D19,'General Ledger'!$D$2:$D$438,"&gt;0")</f>
        <v/>
      </c>
      <c r="H19" s="12">
        <f>-SUMIFS('General Ledger'!$D$2:$D$438,'General Ledger'!$B$2:$B$438,$A19,'General Ledger'!$A$2:$A$438,"&gt;="&amp;$C19,'General Ledger'!$A$2:$A$438,"&lt;="&amp;$D19,'General Ledger'!$D$2:$D$438,"&lt;0")</f>
        <v/>
      </c>
      <c r="I19" s="12">
        <f>F19+H19-G19</f>
        <v/>
      </c>
      <c r="J19" s="11" t="n">
        <v>1609.54</v>
      </c>
      <c r="K19" s="12">
        <f>ROUND(J19-I19,2)</f>
        <v/>
      </c>
      <c r="L19">
        <f>IF(ABS(K19)&lt;0.005,"PASS","FAIL")</f>
        <v/>
      </c>
    </row>
    <row r="20">
      <c r="A20" t="inlineStr">
        <is>
          <t>Card 9876</t>
        </is>
      </c>
      <c r="B20" t="inlineStr">
        <is>
          <t>Apr 2026</t>
        </is>
      </c>
      <c r="C20" s="10" t="n">
        <v>46113</v>
      </c>
      <c r="D20" s="10" t="n">
        <v>46142</v>
      </c>
      <c r="E20" t="inlineStr">
        <is>
          <t>Amount owed</t>
        </is>
      </c>
      <c r="F20" s="12">
        <f>J19</f>
        <v/>
      </c>
      <c r="G20" s="12">
        <f>SUMIFS('General Ledger'!$D$2:$D$438,'General Ledger'!$B$2:$B$438,$A20,'General Ledger'!$A$2:$A$438,"&gt;="&amp;$C20,'General Ledger'!$A$2:$A$438,"&lt;="&amp;$D20,'General Ledger'!$D$2:$D$438,"&gt;0")</f>
        <v/>
      </c>
      <c r="H20" s="12">
        <f>-SUMIFS('General Ledger'!$D$2:$D$438,'General Ledger'!$B$2:$B$438,$A20,'General Ledger'!$A$2:$A$438,"&gt;="&amp;$C20,'General Ledger'!$A$2:$A$438,"&lt;="&amp;$D20,'General Ledger'!$D$2:$D$438,"&lt;0")</f>
        <v/>
      </c>
      <c r="I20" s="12">
        <f>F20+H20-G20</f>
        <v/>
      </c>
      <c r="J20" s="11" t="n">
        <v>2029.41</v>
      </c>
      <c r="K20" s="12">
        <f>ROUND(J20-I20,2)</f>
        <v/>
      </c>
      <c r="L20">
        <f>IF(ABS(K20)&lt;0.005,"PASS","FAIL")</f>
        <v/>
      </c>
    </row>
    <row r="21">
      <c r="A21" t="inlineStr">
        <is>
          <t>Card 9876</t>
        </is>
      </c>
      <c r="B21" t="inlineStr">
        <is>
          <t>May 2026</t>
        </is>
      </c>
      <c r="C21" s="10" t="n">
        <v>46143</v>
      </c>
      <c r="D21" s="10" t="n">
        <v>46173</v>
      </c>
      <c r="E21" t="inlineStr">
        <is>
          <t>Amount owed</t>
        </is>
      </c>
      <c r="F21" s="12">
        <f>J20</f>
        <v/>
      </c>
      <c r="G21" s="12">
        <f>SUMIFS('General Ledger'!$D$2:$D$438,'General Ledger'!$B$2:$B$438,$A21,'General Ledger'!$A$2:$A$438,"&gt;="&amp;$C21,'General Ledger'!$A$2:$A$438,"&lt;="&amp;$D21,'General Ledger'!$D$2:$D$438,"&gt;0")</f>
        <v/>
      </c>
      <c r="H21" s="12">
        <f>-SUMIFS('General Ledger'!$D$2:$D$438,'General Ledger'!$B$2:$B$438,$A21,'General Ledger'!$A$2:$A$438,"&gt;="&amp;$C21,'General Ledger'!$A$2:$A$438,"&lt;="&amp;$D21,'General Ledger'!$D$2:$D$438,"&lt;0")</f>
        <v/>
      </c>
      <c r="I21" s="12">
        <f>F21+H21-G21</f>
        <v/>
      </c>
      <c r="J21" s="11" t="n">
        <v>1850.95</v>
      </c>
      <c r="K21" s="12">
        <f>ROUND(J21-I21,2)</f>
        <v/>
      </c>
      <c r="L21">
        <f>IF(ABS(K21)&lt;0.005,"PASS","FAIL")</f>
        <v/>
      </c>
    </row>
    <row r="22">
      <c r="A22" t="inlineStr">
        <is>
          <t>Card 9876</t>
        </is>
      </c>
      <c r="B22" t="inlineStr">
        <is>
          <t>Jun 2026</t>
        </is>
      </c>
      <c r="C22" s="10" t="n">
        <v>46174</v>
      </c>
      <c r="D22" s="10" t="n">
        <v>46203</v>
      </c>
      <c r="E22" t="inlineStr">
        <is>
          <t>Amount owed</t>
        </is>
      </c>
      <c r="F22" s="12">
        <f>J21</f>
        <v/>
      </c>
      <c r="G22" s="12">
        <f>SUMIFS('General Ledger'!$D$2:$D$438,'General Ledger'!$B$2:$B$438,$A22,'General Ledger'!$A$2:$A$438,"&gt;="&amp;$C22,'General Ledger'!$A$2:$A$438,"&lt;="&amp;$D22,'General Ledger'!$D$2:$D$438,"&gt;0")</f>
        <v/>
      </c>
      <c r="H22" s="12">
        <f>-SUMIFS('General Ledger'!$D$2:$D$438,'General Ledger'!$B$2:$B$438,$A22,'General Ledger'!$A$2:$A$438,"&gt;="&amp;$C22,'General Ledger'!$A$2:$A$438,"&lt;="&amp;$D22,'General Ledger'!$D$2:$D$438,"&lt;0")</f>
        <v/>
      </c>
      <c r="I22" s="12">
        <f>F22+H22-G22</f>
        <v/>
      </c>
      <c r="J22" s="11" t="n">
        <v>2841.53</v>
      </c>
      <c r="K22" s="12">
        <f>ROUND(J22-I22,2)</f>
        <v/>
      </c>
      <c r="L22">
        <f>IF(ABS(K22)&lt;0.005,"PASS","FAIL")</f>
        <v/>
      </c>
    </row>
    <row r="23">
      <c r="A23" t="inlineStr">
        <is>
          <t>Card 9876</t>
        </is>
      </c>
      <c r="B23" t="inlineStr">
        <is>
          <t>Jul 2026</t>
        </is>
      </c>
      <c r="C23" s="10" t="n">
        <v>46204</v>
      </c>
      <c r="D23" s="10" t="n">
        <v>46234</v>
      </c>
      <c r="E23" t="inlineStr">
        <is>
          <t>Amount owed</t>
        </is>
      </c>
      <c r="F23" s="12">
        <f>J22</f>
        <v/>
      </c>
      <c r="G23" s="12">
        <f>SUMIFS('General Ledger'!$D$2:$D$438,'General Ledger'!$B$2:$B$438,$A23,'General Ledger'!$A$2:$A$438,"&gt;="&amp;$C23,'General Ledger'!$A$2:$A$438,"&lt;="&amp;$D23,'General Ledger'!$D$2:$D$438,"&gt;0")</f>
        <v/>
      </c>
      <c r="H23" s="12">
        <f>-SUMIFS('General Ledger'!$D$2:$D$438,'General Ledger'!$B$2:$B$438,$A23,'General Ledger'!$A$2:$A$438,"&gt;="&amp;$C23,'General Ledger'!$A$2:$A$438,"&lt;="&amp;$D23,'General Ledger'!$D$2:$D$438,"&lt;0")</f>
        <v/>
      </c>
      <c r="I23" s="12">
        <f>F23+H23-G23</f>
        <v/>
      </c>
      <c r="J23" s="11" t="n">
        <v>1884.26</v>
      </c>
      <c r="K23" s="12">
        <f>ROUND(J23-I23,2)</f>
        <v/>
      </c>
      <c r="L23">
        <f>IF(ABS(K23)&lt;0.005,"PASS","FAIL")</f>
        <v/>
      </c>
    </row>
    <row r="24">
      <c r="A24" t="inlineStr">
        <is>
          <t>Card 9876</t>
        </is>
      </c>
      <c r="B24" t="inlineStr">
        <is>
          <t>Aug 2026</t>
        </is>
      </c>
      <c r="C24" s="10" t="n">
        <v>46235</v>
      </c>
      <c r="D24" s="10" t="n">
        <v>46265</v>
      </c>
      <c r="E24" t="inlineStr">
        <is>
          <t>Amount owed</t>
        </is>
      </c>
      <c r="F24" s="12">
        <f>J23</f>
        <v/>
      </c>
      <c r="G24" s="12">
        <f>SUMIFS('General Ledger'!$D$2:$D$438,'General Ledger'!$B$2:$B$438,$A24,'General Ledger'!$A$2:$A$438,"&gt;="&amp;$C24,'General Ledger'!$A$2:$A$438,"&lt;="&amp;$D24,'General Ledger'!$D$2:$D$438,"&gt;0")</f>
        <v/>
      </c>
      <c r="H24" s="12">
        <f>-SUMIFS('General Ledger'!$D$2:$D$438,'General Ledger'!$B$2:$B$438,$A24,'General Ledger'!$A$2:$A$438,"&gt;="&amp;$C24,'General Ledger'!$A$2:$A$438,"&lt;="&amp;$D24,'General Ledger'!$D$2:$D$438,"&lt;0")</f>
        <v/>
      </c>
      <c r="I24" s="12">
        <f>F24+H24-G24</f>
        <v/>
      </c>
      <c r="J24" s="11" t="n">
        <v>1617.42</v>
      </c>
      <c r="K24" s="12">
        <f>ROUND(J24-I24,2)</f>
        <v/>
      </c>
      <c r="L24">
        <f>IF(ABS(K24)&lt;0.005,"PASS","FAIL")</f>
        <v/>
      </c>
    </row>
    <row r="25">
      <c r="A25" t="inlineStr">
        <is>
          <t>Card 9876</t>
        </is>
      </c>
      <c r="B25" t="inlineStr">
        <is>
          <t>Sep 2026</t>
        </is>
      </c>
      <c r="C25" s="10" t="n">
        <v>46266</v>
      </c>
      <c r="D25" s="10" t="n">
        <v>46295</v>
      </c>
      <c r="E25" t="inlineStr">
        <is>
          <t>Amount owed</t>
        </is>
      </c>
      <c r="F25" s="12">
        <f>J24</f>
        <v/>
      </c>
      <c r="G25" s="12">
        <f>SUMIFS('General Ledger'!$D$2:$D$438,'General Ledger'!$B$2:$B$438,$A25,'General Ledger'!$A$2:$A$438,"&gt;="&amp;$C25,'General Ledger'!$A$2:$A$438,"&lt;="&amp;$D25,'General Ledger'!$D$2:$D$438,"&gt;0")</f>
        <v/>
      </c>
      <c r="H25" s="12">
        <f>-SUMIFS('General Ledger'!$D$2:$D$438,'General Ledger'!$B$2:$B$438,$A25,'General Ledger'!$A$2:$A$438,"&gt;="&amp;$C25,'General Ledger'!$A$2:$A$438,"&lt;="&amp;$D25,'General Ledger'!$D$2:$D$438,"&lt;0")</f>
        <v/>
      </c>
      <c r="I25" s="12">
        <f>F25+H25-G25</f>
        <v/>
      </c>
      <c r="J25" s="11" t="n">
        <v>1938.24</v>
      </c>
      <c r="K25" s="12">
        <f>ROUND(J25-I25,2)</f>
        <v/>
      </c>
      <c r="L25">
        <f>IF(ABS(K25)&lt;0.005,"PASS","FAIL")</f>
        <v/>
      </c>
    </row>
    <row r="27">
      <c r="A27" s="13" t="inlineStr">
        <is>
          <t>How to read this</t>
        </is>
      </c>
    </row>
    <row r="28">
      <c r="A28" t="inlineStr">
        <is>
          <t>Checking: computed closing = opening + money in - money out.</t>
        </is>
      </c>
    </row>
    <row r="29">
      <c r="A29" t="inlineStr">
        <is>
          <t>Card: balances are the amount owed. Computed closing = opening + charges - payments and credits.</t>
        </is>
      </c>
    </row>
    <row r="30">
      <c r="A30" t="inlineStr">
        <is>
          <t>Each month opens from the prior statement closing, so one problem month does not carry forward.</t>
        </is>
      </c>
    </row>
    <row r="31">
      <c r="A31" t="inlineStr">
        <is>
          <t>June 2026 FAILs on both accounts by the same amount ($1,850.95): the June 12 card payment is on the statements but missing from the export. See Cover.</t>
        </is>
      </c>
    </row>
  </sheetData>
  <conditionalFormatting sqref="L8:L25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42" customWidth="1" min="3" max="3"/>
    <col width="12" customWidth="1" min="4" max="4"/>
    <col width="34" customWidth="1" min="5" max="5"/>
    <col width="10" customWidth="1" min="6" max="6"/>
    <col width="8" customWidth="1" min="7" max="7"/>
    <col width="11" customWidth="1" min="8" max="8"/>
    <col width="30" customWidth="1" min="9" max="9"/>
    <col width="26" customWidth="1" min="10" max="10"/>
    <col width="11" customWidth="1" min="11" max="11"/>
    <col width="60" customWidth="1" min="12" max="12"/>
  </cols>
  <sheetData>
    <row r="1">
      <c r="A1" s="9" t="inlineStr">
        <is>
          <t>Date</t>
        </is>
      </c>
      <c r="B1" s="9" t="inlineStr">
        <is>
          <t>Account</t>
        </is>
      </c>
      <c r="C1" s="9" t="inlineStr">
        <is>
          <t>Description</t>
        </is>
      </c>
      <c r="D1" s="9" t="inlineStr">
        <is>
          <t>Amount</t>
        </is>
      </c>
      <c r="E1" s="9" t="inlineStr">
        <is>
          <t>Category</t>
        </is>
      </c>
      <c r="F1" s="9" t="inlineStr">
        <is>
          <t>Schedule C line</t>
        </is>
      </c>
      <c r="G1" s="9" t="inlineStr">
        <is>
          <t>Rule ID</t>
        </is>
      </c>
      <c r="H1" s="9" t="inlineStr">
        <is>
          <t>Confidence</t>
        </is>
      </c>
      <c r="I1" s="9" t="inlineStr">
        <is>
          <t>Flag</t>
        </is>
      </c>
      <c r="J1" s="9" t="inlineStr">
        <is>
          <t>Payee</t>
        </is>
      </c>
      <c r="K1" s="9" t="inlineStr">
        <is>
          <t>Paid by</t>
        </is>
      </c>
      <c r="L1" s="9" t="inlineStr">
        <is>
          <t>Rule note</t>
        </is>
      </c>
    </row>
    <row r="2">
      <c r="A2" s="10" t="n">
        <v>46023</v>
      </c>
      <c r="B2" t="inlineStr">
        <is>
          <t>Card 9876</t>
        </is>
      </c>
      <c r="C2" t="inlineStr">
        <is>
          <t>AMAZON MKTPL*G43419</t>
        </is>
      </c>
      <c r="D2" s="12" t="n">
        <v>-97.59</v>
      </c>
      <c r="E2" t="inlineStr">
        <is>
          <t>Amazon purchase</t>
        </is>
      </c>
      <c r="F2" s="14" t="inlineStr">
        <is>
          <t>ask</t>
        </is>
      </c>
      <c r="G2" t="inlineStr">
        <is>
          <t>R198</t>
        </is>
      </c>
      <c r="H2" t="inlineStr">
        <is>
          <t>low</t>
        </is>
      </c>
      <c r="I2" t="inlineStr">
        <is>
          <t>ASK CLIENT</t>
        </is>
      </c>
      <c r="J2" t="inlineStr"/>
      <c r="K2" t="inlineStr">
        <is>
          <t>Card</t>
        </is>
      </c>
      <c r="L2" t="inlineStr">
        <is>
          <t>Big box or online store. Often mixed business and personal. Ask what was bought.</t>
        </is>
      </c>
    </row>
    <row r="3">
      <c r="A3" s="10" t="n">
        <v>46023</v>
      </c>
      <c r="B3" t="inlineStr">
        <is>
          <t>Card 9876</t>
        </is>
      </c>
      <c r="C3" t="inlineStr">
        <is>
          <t>CASEY'S #3412 ARNOLD MO</t>
        </is>
      </c>
      <c r="D3" s="12" t="n">
        <v>-76.14</v>
      </c>
      <c r="E3" t="inlineStr">
        <is>
          <t>Car and truck: fuel</t>
        </is>
      </c>
      <c r="F3" s="14" t="inlineStr">
        <is>
          <t>9</t>
        </is>
      </c>
      <c r="G3" t="inlineStr">
        <is>
          <t>R154</t>
        </is>
      </c>
      <c r="H3" t="inlineStr">
        <is>
          <t>high</t>
        </is>
      </c>
      <c r="I3" t="inlineStr">
        <is>
          <t>Mileage method?</t>
        </is>
      </c>
      <c r="J3" t="inlineStr"/>
      <c r="K3" t="inlineStr">
        <is>
          <t>Card</t>
        </is>
      </c>
      <c r="L3" t="inlineStr">
        <is>
          <t>Actual expense method only. If the client uses standard mileage (2026: 72.5 cents Jan 1 to Jun 30, 76 cents Jul 1 to Dec 31), do not deduct fuel separately.</t>
        </is>
      </c>
    </row>
    <row r="4">
      <c r="A4" s="10" t="n">
        <v>46023</v>
      </c>
      <c r="B4" t="inlineStr">
        <is>
          <t>Card 9876</t>
        </is>
      </c>
      <c r="C4" t="inlineStr">
        <is>
          <t>CHEMICAL GUYS ONLINE</t>
        </is>
      </c>
      <c r="D4" s="12" t="n">
        <v>-136.46</v>
      </c>
      <c r="E4" t="inlineStr">
        <is>
          <t>Supplies: detailing products</t>
        </is>
      </c>
      <c r="F4" s="14" t="inlineStr">
        <is>
          <t>22</t>
        </is>
      </c>
      <c r="G4" t="inlineStr">
        <is>
          <t>R190</t>
        </is>
      </c>
      <c r="H4" t="inlineStr">
        <is>
          <t>high</t>
        </is>
      </c>
      <c r="I4" t="inlineStr"/>
      <c r="J4" t="inlineStr"/>
      <c r="K4" t="inlineStr">
        <is>
          <t>Card</t>
        </is>
      </c>
      <c r="L4" t="inlineStr">
        <is>
          <t>Detailing chemicals, pads, and towels.</t>
        </is>
      </c>
    </row>
    <row r="5">
      <c r="A5" s="10" t="n">
        <v>46023</v>
      </c>
      <c r="B5" t="inlineStr">
        <is>
          <t>Checking 1234</t>
        </is>
      </c>
      <c r="C5" t="inlineStr">
        <is>
          <t>ACH DEBIT GARAGE RENT T WILLIAMS</t>
        </is>
      </c>
      <c r="D5" s="12" t="n">
        <v>-650</v>
      </c>
      <c r="E5" t="inlineStr">
        <is>
          <t>Rent: business property</t>
        </is>
      </c>
      <c r="F5" s="14" t="inlineStr">
        <is>
          <t>20b</t>
        </is>
      </c>
      <c r="G5" t="inlineStr">
        <is>
          <t>R182</t>
        </is>
      </c>
      <c r="H5" t="inlineStr">
        <is>
          <t>high</t>
        </is>
      </c>
      <c r="I5" t="inlineStr">
        <is>
          <t>1099 watch</t>
        </is>
      </c>
      <c r="J5" t="inlineStr">
        <is>
          <t>T. Williams (garage landlord)</t>
        </is>
      </c>
      <c r="K5" t="inlineStr">
        <is>
          <t>ACH</t>
        </is>
      </c>
      <c r="L5" t="inlineStr">
        <is>
          <t>Business rent. Paid by check or ACH to an individual or non-corporate landlord: check the 1099-MISC watchlist.</t>
        </is>
      </c>
    </row>
    <row r="6">
      <c r="A6" s="10" t="n">
        <v>46024</v>
      </c>
      <c r="B6" t="inlineStr">
        <is>
          <t>Card 9876</t>
        </is>
      </c>
      <c r="C6" t="inlineStr">
        <is>
          <t>GOOGLE *GSUITE_GATEWAYMOBIL</t>
        </is>
      </c>
      <c r="D6" s="12" t="n">
        <v>-7.2</v>
      </c>
      <c r="E6" t="inlineStr">
        <is>
          <t>Software: Google Workspace</t>
        </is>
      </c>
      <c r="F6" s="14" t="inlineStr">
        <is>
          <t>27a</t>
        </is>
      </c>
      <c r="G6" t="inlineStr">
        <is>
          <t>R211</t>
        </is>
      </c>
      <c r="H6" t="inlineStr">
        <is>
          <t>high</t>
        </is>
      </c>
      <c r="I6" t="inlineStr"/>
      <c r="J6" t="inlineStr"/>
      <c r="K6" t="inlineStr">
        <is>
          <t>Card</t>
        </is>
      </c>
      <c r="L6" t="inlineStr">
        <is>
          <t>Software subscription. Some preparers use line 18 instead. Keep it consistent.</t>
        </is>
      </c>
    </row>
    <row r="7">
      <c r="A7" s="10" t="n">
        <v>46024</v>
      </c>
      <c r="B7" t="inlineStr">
        <is>
          <t>Card 9876</t>
        </is>
      </c>
      <c r="C7" t="inlineStr">
        <is>
          <t>JOBBER SOFTWARE</t>
        </is>
      </c>
      <c r="D7" s="12" t="n">
        <v>-69</v>
      </c>
      <c r="E7" t="inlineStr">
        <is>
          <t>Software: scheduling and CRM</t>
        </is>
      </c>
      <c r="F7" s="14" t="inlineStr">
        <is>
          <t>27a</t>
        </is>
      </c>
      <c r="G7" t="inlineStr">
        <is>
          <t>R220</t>
        </is>
      </c>
      <c r="H7" t="inlineStr">
        <is>
          <t>high</t>
        </is>
      </c>
      <c r="I7" t="inlineStr"/>
      <c r="J7" t="inlineStr"/>
      <c r="K7" t="inlineStr">
        <is>
          <t>Card</t>
        </is>
      </c>
      <c r="L7" t="inlineStr">
        <is>
          <t>Software subscription. Some preparers use line 18 instead. Keep it consistent.</t>
        </is>
      </c>
    </row>
    <row r="8">
      <c r="A8" s="10" t="n">
        <v>46024</v>
      </c>
      <c r="B8" t="inlineStr">
        <is>
          <t>Card 9876</t>
        </is>
      </c>
      <c r="C8" t="inlineStr">
        <is>
          <t>MCDONALD'S F1234 ST LOUIS</t>
        </is>
      </c>
      <c r="D8" s="12" t="n">
        <v>-56.64</v>
      </c>
      <c r="E8" t="inlineStr">
        <is>
          <t>Meals: fast food</t>
        </is>
      </c>
      <c r="F8" s="14" t="inlineStr">
        <is>
          <t>24b</t>
        </is>
      </c>
      <c r="G8" t="inlineStr">
        <is>
          <t>R279</t>
        </is>
      </c>
      <c r="H8" t="inlineStr">
        <is>
          <t>low</t>
        </is>
      </c>
      <c r="I8" t="inlineStr">
        <is>
          <t>LOW CONFIDENCE: ask client; Meals 50%</t>
        </is>
      </c>
      <c r="J8" t="inlineStr"/>
      <c r="K8" t="inlineStr">
        <is>
          <t>Card</t>
        </is>
      </c>
      <c r="L8" t="inlineStr">
        <is>
          <t>Fast food or coffee. Often personal. 50% if business. Confirm purpose.</t>
        </is>
      </c>
    </row>
    <row r="9">
      <c r="A9" s="10" t="n">
        <v>46025</v>
      </c>
      <c r="B9" t="inlineStr">
        <is>
          <t>Card 9876</t>
        </is>
      </c>
      <c r="C9" t="inlineStr">
        <is>
          <t>FIRST WATCH 0211 CLAYTON</t>
        </is>
      </c>
      <c r="D9" s="12" t="n">
        <v>-18.86</v>
      </c>
      <c r="E9" t="inlineStr">
        <is>
          <t>Meals: restaurant</t>
        </is>
      </c>
      <c r="F9" s="14" t="inlineStr">
        <is>
          <t>24b</t>
        </is>
      </c>
      <c r="G9" t="inlineStr">
        <is>
          <t>R304</t>
        </is>
      </c>
      <c r="H9" t="inlineStr">
        <is>
          <t>medium</t>
        </is>
      </c>
      <c r="I9" t="inlineStr">
        <is>
          <t>Meals 50%</t>
        </is>
      </c>
      <c r="J9" t="inlineStr"/>
      <c r="K9" t="inlineStr">
        <is>
          <t>Card</t>
        </is>
      </c>
      <c r="L9" t="inlineStr">
        <is>
          <t>Meals. 50% deductible. Confirm business purpose and who attended.</t>
        </is>
      </c>
    </row>
    <row r="10">
      <c r="A10" s="10" t="n">
        <v>46025</v>
      </c>
      <c r="B10" t="inlineStr">
        <is>
          <t>Card 9876</t>
        </is>
      </c>
      <c r="C10" t="inlineStr">
        <is>
          <t>GOOGLE *ADS7351583601</t>
        </is>
      </c>
      <c r="D10" s="12" t="n">
        <v>-189.57</v>
      </c>
      <c r="E10" t="inlineStr">
        <is>
          <t>Advertising: online ads</t>
        </is>
      </c>
      <c r="F10" s="14" t="inlineStr">
        <is>
          <t>8</t>
        </is>
      </c>
      <c r="G10" t="inlineStr">
        <is>
          <t>R079</t>
        </is>
      </c>
      <c r="H10" t="inlineStr">
        <is>
          <t>high</t>
        </is>
      </c>
      <c r="I10" t="inlineStr"/>
      <c r="J10" t="inlineStr"/>
      <c r="K10" t="inlineStr">
        <is>
          <t>Card</t>
        </is>
      </c>
      <c r="L10" t="inlineStr">
        <is>
          <t>Google Ads.</t>
        </is>
      </c>
    </row>
    <row r="11">
      <c r="A11" s="10" t="n">
        <v>46025</v>
      </c>
      <c r="B11" t="inlineStr">
        <is>
          <t>Checking 1234</t>
        </is>
      </c>
      <c r="C11" t="inlineStr">
        <is>
          <t>NEXT INSURANCE PREMIUM</t>
        </is>
      </c>
      <c r="D11" s="12" t="n">
        <v>-48.2</v>
      </c>
      <c r="E11" t="inlineStr">
        <is>
          <t>Insurance: business policy</t>
        </is>
      </c>
      <c r="F11" s="14" t="inlineStr">
        <is>
          <t>15</t>
        </is>
      </c>
      <c r="G11" t="inlineStr">
        <is>
          <t>R123</t>
        </is>
      </c>
      <c r="H11" t="inlineStr">
        <is>
          <t>high</t>
        </is>
      </c>
      <c r="I11" t="inlineStr"/>
      <c r="J11" t="inlineStr">
        <is>
          <t>Next Insurance</t>
        </is>
      </c>
      <c r="K11" t="inlineStr">
        <is>
          <t>ACH</t>
        </is>
      </c>
      <c r="L11" t="inlineStr">
        <is>
          <t>Business insurer.</t>
        </is>
      </c>
    </row>
    <row r="12">
      <c r="A12" s="10" t="n">
        <v>46026</v>
      </c>
      <c r="B12" t="inlineStr">
        <is>
          <t>Card 9876</t>
        </is>
      </c>
      <c r="C12" t="inlineStr">
        <is>
          <t>INTUIT *QBOOKS ONLINE</t>
        </is>
      </c>
      <c r="D12" s="12" t="n">
        <v>-38</v>
      </c>
      <c r="E12" t="inlineStr">
        <is>
          <t>Legal and professional: accounting software</t>
        </is>
      </c>
      <c r="F12" s="14" t="inlineStr">
        <is>
          <t>17</t>
        </is>
      </c>
      <c r="G12" t="inlineStr">
        <is>
          <t>R113</t>
        </is>
      </c>
      <c r="H12" t="inlineStr">
        <is>
          <t>high</t>
        </is>
      </c>
      <c r="I12" t="inlineStr"/>
      <c r="J12" t="inlineStr"/>
      <c r="K12" t="inlineStr">
        <is>
          <t>Card</t>
        </is>
      </c>
      <c r="L12" t="inlineStr">
        <is>
          <t>QuickBooks subscription. Accounting software.</t>
        </is>
      </c>
    </row>
    <row r="13">
      <c r="A13" s="10" t="n">
        <v>46026</v>
      </c>
      <c r="B13" t="inlineStr">
        <is>
          <t>Card 9876</t>
        </is>
      </c>
      <c r="C13" t="inlineStr">
        <is>
          <t>QT 0233 MAPLEWOOD MO</t>
        </is>
      </c>
      <c r="D13" s="12" t="n">
        <v>-61.62</v>
      </c>
      <c r="E13" t="inlineStr">
        <is>
          <t>Car and truck: fuel</t>
        </is>
      </c>
      <c r="F13" s="14" t="inlineStr">
        <is>
          <t>9</t>
        </is>
      </c>
      <c r="G13" t="inlineStr">
        <is>
          <t>R153</t>
        </is>
      </c>
      <c r="H13" t="inlineStr">
        <is>
          <t>high</t>
        </is>
      </c>
      <c r="I13" t="inlineStr">
        <is>
          <t>Mileage method?</t>
        </is>
      </c>
      <c r="J13" t="inlineStr"/>
      <c r="K13" t="inlineStr">
        <is>
          <t>Card</t>
        </is>
      </c>
      <c r="L13" t="inlineStr">
        <is>
          <t>Actual expense method only. If the client uses standard mileage (2026: 72.5 cents Jan 1 to Jun 30, 76 cents Jul 1 to Dec 31), do not deduct fuel separately.</t>
        </is>
      </c>
    </row>
    <row r="14">
      <c r="A14" s="10" t="n">
        <v>46026</v>
      </c>
      <c r="B14" t="inlineStr">
        <is>
          <t>Card 9876</t>
        </is>
      </c>
      <c r="C14" t="inlineStr">
        <is>
          <t>QT 0417 ST LOUIS MO</t>
        </is>
      </c>
      <c r="D14" s="12" t="n">
        <v>-40.4</v>
      </c>
      <c r="E14" t="inlineStr">
        <is>
          <t>Car and truck: fuel</t>
        </is>
      </c>
      <c r="F14" s="14" t="inlineStr">
        <is>
          <t>9</t>
        </is>
      </c>
      <c r="G14" t="inlineStr">
        <is>
          <t>R153</t>
        </is>
      </c>
      <c r="H14" t="inlineStr">
        <is>
          <t>high</t>
        </is>
      </c>
      <c r="I14" t="inlineStr">
        <is>
          <t>Mileage method?</t>
        </is>
      </c>
      <c r="J14" t="inlineStr"/>
      <c r="K14" t="inlineStr">
        <is>
          <t>Card</t>
        </is>
      </c>
      <c r="L14" t="inlineStr">
        <is>
          <t>Actual expense method only. If the client uses standard mileage (2026: 72.5 cents Jan 1 to Jun 30, 76 cents Jul 1 to Dec 31), do not deduct fuel separately.</t>
        </is>
      </c>
    </row>
    <row r="15">
      <c r="A15" s="10" t="n">
        <v>46027</v>
      </c>
      <c r="B15" t="inlineStr">
        <is>
          <t>Card 9876</t>
        </is>
      </c>
      <c r="C15" t="inlineStr">
        <is>
          <t>CHEMICAL GUYS ONLINE</t>
        </is>
      </c>
      <c r="D15" s="12" t="n">
        <v>-124.07</v>
      </c>
      <c r="E15" t="inlineStr">
        <is>
          <t>Supplies: detailing products</t>
        </is>
      </c>
      <c r="F15" s="14" t="inlineStr">
        <is>
          <t>22</t>
        </is>
      </c>
      <c r="G15" t="inlineStr">
        <is>
          <t>R190</t>
        </is>
      </c>
      <c r="H15" t="inlineStr">
        <is>
          <t>high</t>
        </is>
      </c>
      <c r="I15" t="inlineStr"/>
      <c r="J15" t="inlineStr"/>
      <c r="K15" t="inlineStr">
        <is>
          <t>Card</t>
        </is>
      </c>
      <c r="L15" t="inlineStr">
        <is>
          <t>Detailing chemicals, pads, and towels.</t>
        </is>
      </c>
    </row>
    <row r="16">
      <c r="A16" s="10" t="n">
        <v>46027</v>
      </c>
      <c r="B16" t="inlineStr">
        <is>
          <t>Checking 1234</t>
        </is>
      </c>
      <c r="C16" t="inlineStr">
        <is>
          <t>PROGRESSIVE COMMERCIAL AUTO</t>
        </is>
      </c>
      <c r="D16" s="12" t="n">
        <v>-186.4</v>
      </c>
      <c r="E16" t="inlineStr">
        <is>
          <t>Insurance: commercial auto</t>
        </is>
      </c>
      <c r="F16" s="14" t="inlineStr">
        <is>
          <t>15</t>
        </is>
      </c>
      <c r="G16" t="inlineStr">
        <is>
          <t>R133</t>
        </is>
      </c>
      <c r="H16" t="inlineStr">
        <is>
          <t>high</t>
        </is>
      </c>
      <c r="I16" t="inlineStr"/>
      <c r="J16" t="inlineStr">
        <is>
          <t>Progressive</t>
        </is>
      </c>
      <c r="K16" t="inlineStr">
        <is>
          <t>ACH</t>
        </is>
      </c>
      <c r="L16" t="inlineStr">
        <is>
          <t>Commercial auto. Not deducted separately if the client uses standard mileage.</t>
        </is>
      </c>
    </row>
    <row r="17">
      <c r="A17" s="10" t="n">
        <v>46027</v>
      </c>
      <c r="B17" t="inlineStr">
        <is>
          <t>Checking 1234</t>
        </is>
      </c>
      <c r="C17" t="inlineStr">
        <is>
          <t>SQUARE INC DES:SQ260105 ID:T388778</t>
        </is>
      </c>
      <c r="D17" s="12" t="n">
        <v>789.62</v>
      </c>
      <c r="E17" t="inlineStr">
        <is>
          <t>Gross receipts: Square payouts</t>
        </is>
      </c>
      <c r="F17" s="14" t="inlineStr">
        <is>
          <t>income_1</t>
        </is>
      </c>
      <c r="G17" t="inlineStr">
        <is>
          <t>R031</t>
        </is>
      </c>
      <c r="H17" t="inlineStr">
        <is>
          <t>high</t>
        </is>
      </c>
      <c r="I17" t="inlineStr"/>
      <c r="J17" t="inlineStr"/>
      <c r="K17" t="inlineStr">
        <is>
          <t>Bank debit</t>
        </is>
      </c>
      <c r="L17" t="inlineStr">
        <is>
          <t>Square payout. Net of fees; compare to the 1099-K.</t>
        </is>
      </c>
    </row>
    <row r="18">
      <c r="A18" s="10" t="n">
        <v>46029</v>
      </c>
      <c r="B18" t="inlineStr">
        <is>
          <t>Card 9876</t>
        </is>
      </c>
      <c r="C18" t="inlineStr">
        <is>
          <t>CASEY'S #3412 ARNOLD MO</t>
        </is>
      </c>
      <c r="D18" s="12" t="n">
        <v>-37.41</v>
      </c>
      <c r="E18" t="inlineStr">
        <is>
          <t>Car and truck: fuel</t>
        </is>
      </c>
      <c r="F18" s="14" t="inlineStr">
        <is>
          <t>9</t>
        </is>
      </c>
      <c r="G18" t="inlineStr">
        <is>
          <t>R154</t>
        </is>
      </c>
      <c r="H18" t="inlineStr">
        <is>
          <t>high</t>
        </is>
      </c>
      <c r="I18" t="inlineStr">
        <is>
          <t>Mileage method?</t>
        </is>
      </c>
      <c r="J18" t="inlineStr"/>
      <c r="K18" t="inlineStr">
        <is>
          <t>Card</t>
        </is>
      </c>
      <c r="L18" t="inlineStr">
        <is>
          <t>Actual expense method only. If the client uses standard mileage (2026: 72.5 cents Jan 1 to Jun 30, 76 cents Jul 1 to Dec 31), do not deduct fuel separately.</t>
        </is>
      </c>
    </row>
    <row r="19">
      <c r="A19" s="10" t="n">
        <v>46029</v>
      </c>
      <c r="B19" t="inlineStr">
        <is>
          <t>Card 9876</t>
        </is>
      </c>
      <c r="C19" t="inlineStr">
        <is>
          <t>FACEBK *E245392</t>
        </is>
      </c>
      <c r="D19" s="12" t="n">
        <v>-144.98</v>
      </c>
      <c r="E19" t="inlineStr">
        <is>
          <t>Advertising: online ads</t>
        </is>
      </c>
      <c r="F19" s="14" t="inlineStr">
        <is>
          <t>8</t>
        </is>
      </c>
      <c r="G19" t="inlineStr">
        <is>
          <t>R080</t>
        </is>
      </c>
      <c r="H19" t="inlineStr">
        <is>
          <t>high</t>
        </is>
      </c>
      <c r="I19" t="inlineStr"/>
      <c r="J19" t="inlineStr"/>
      <c r="K19" t="inlineStr">
        <is>
          <t>Card</t>
        </is>
      </c>
      <c r="L19" t="inlineStr">
        <is>
          <t>Meta (Facebook or Instagram) ads.</t>
        </is>
      </c>
    </row>
    <row r="20">
      <c r="A20" s="10" t="n">
        <v>46030</v>
      </c>
      <c r="B20" t="inlineStr">
        <is>
          <t>Card 9876</t>
        </is>
      </c>
      <c r="C20" t="inlineStr">
        <is>
          <t>AMAZON MKTPL*A12175</t>
        </is>
      </c>
      <c r="D20" s="12" t="n">
        <v>-44.07</v>
      </c>
      <c r="E20" t="inlineStr">
        <is>
          <t>Amazon purchase</t>
        </is>
      </c>
      <c r="F20" s="14" t="inlineStr">
        <is>
          <t>ask</t>
        </is>
      </c>
      <c r="G20" t="inlineStr">
        <is>
          <t>R198</t>
        </is>
      </c>
      <c r="H20" t="inlineStr">
        <is>
          <t>low</t>
        </is>
      </c>
      <c r="I20" t="inlineStr">
        <is>
          <t>ASK CLIENT</t>
        </is>
      </c>
      <c r="J20" t="inlineStr"/>
      <c r="K20" t="inlineStr">
        <is>
          <t>Card</t>
        </is>
      </c>
      <c r="L20" t="inlineStr">
        <is>
          <t>Big box or online store. Often mixed business and personal. Ask what was bought.</t>
        </is>
      </c>
    </row>
    <row r="21">
      <c r="A21" s="10" t="n">
        <v>46030</v>
      </c>
      <c r="B21" t="inlineStr">
        <is>
          <t>Checking 1234</t>
        </is>
      </c>
      <c r="C21" t="inlineStr">
        <is>
          <t>STRIPE TRANSFER ST-A2322X</t>
        </is>
      </c>
      <c r="D21" s="12" t="n">
        <v>715.96</v>
      </c>
      <c r="E21" t="inlineStr">
        <is>
          <t>Gross receipts: Stripe payouts</t>
        </is>
      </c>
      <c r="F21" s="14" t="inlineStr">
        <is>
          <t>income_1</t>
        </is>
      </c>
      <c r="G21" t="inlineStr">
        <is>
          <t>R030</t>
        </is>
      </c>
      <c r="H21" t="inlineStr">
        <is>
          <t>high</t>
        </is>
      </c>
      <c r="I21" t="inlineStr"/>
      <c r="J21" t="inlineStr"/>
      <c r="K21" t="inlineStr">
        <is>
          <t>Bank debit</t>
        </is>
      </c>
      <c r="L21" t="inlineStr">
        <is>
          <t>Stripe payout. Payouts are net of fees; preparer may gross up using the 1099-K.</t>
        </is>
      </c>
    </row>
    <row r="22">
      <c r="A22" s="10" t="n">
        <v>46031</v>
      </c>
      <c r="B22" t="inlineStr">
        <is>
          <t>Checking 1234</t>
        </is>
      </c>
      <c r="C22" t="inlineStr">
        <is>
          <t>SQUARE INC DES:SQ260109 ID:T365130</t>
        </is>
      </c>
      <c r="D22" s="12" t="n">
        <v>922.37</v>
      </c>
      <c r="E22" t="inlineStr">
        <is>
          <t>Gross receipts: Square payouts</t>
        </is>
      </c>
      <c r="F22" s="14" t="inlineStr">
        <is>
          <t>income_1</t>
        </is>
      </c>
      <c r="G22" t="inlineStr">
        <is>
          <t>R031</t>
        </is>
      </c>
      <c r="H22" t="inlineStr">
        <is>
          <t>high</t>
        </is>
      </c>
      <c r="I22" t="inlineStr"/>
      <c r="J22" t="inlineStr"/>
      <c r="K22" t="inlineStr">
        <is>
          <t>Bank debit</t>
        </is>
      </c>
      <c r="L22" t="inlineStr">
        <is>
          <t>Square payout. Net of fees; compare to the 1099-K.</t>
        </is>
      </c>
    </row>
    <row r="23">
      <c r="A23" s="10" t="n">
        <v>46032</v>
      </c>
      <c r="B23" t="inlineStr">
        <is>
          <t>Card 9876</t>
        </is>
      </c>
      <c r="C23" t="inlineStr">
        <is>
          <t>SHELL OIL 57442 ST LOUIS MO</t>
        </is>
      </c>
      <c r="D23" s="12" t="n">
        <v>-48.71</v>
      </c>
      <c r="E23" t="inlineStr">
        <is>
          <t>Car and truck: fuel</t>
        </is>
      </c>
      <c r="F23" s="14" t="inlineStr">
        <is>
          <t>9</t>
        </is>
      </c>
      <c r="G23" t="inlineStr">
        <is>
          <t>R137</t>
        </is>
      </c>
      <c r="H23" t="inlineStr">
        <is>
          <t>high</t>
        </is>
      </c>
      <c r="I23" t="inlineStr">
        <is>
          <t>Mileage method?</t>
        </is>
      </c>
      <c r="J23" t="inlineStr"/>
      <c r="K23" t="inlineStr">
        <is>
          <t>Card</t>
        </is>
      </c>
      <c r="L23" t="inlineStr">
        <is>
          <t>Actual expense method only. If the client uses standard mileage (2026: 72.5 cents Jan 1 to Jun 30, 76 cents Jul 1 to Dec 31), do not deduct fuel separately.</t>
        </is>
      </c>
    </row>
    <row r="24">
      <c r="A24" s="10" t="n">
        <v>46032</v>
      </c>
      <c r="B24" t="inlineStr">
        <is>
          <t>Checking 1234</t>
        </is>
      </c>
      <c r="C24" t="inlineStr">
        <is>
          <t>ALLY AUTO PAYMENT</t>
        </is>
      </c>
      <c r="D24" s="12" t="n">
        <v>-412.66</v>
      </c>
      <c r="E24" t="inlineStr">
        <is>
          <t>Vehicle loan payment</t>
        </is>
      </c>
      <c r="F24" s="14" t="inlineStr">
        <is>
          <t>ask</t>
        </is>
      </c>
      <c r="G24" t="inlineStr">
        <is>
          <t>R023</t>
        </is>
      </c>
      <c r="H24" t="inlineStr">
        <is>
          <t>medium</t>
        </is>
      </c>
      <c r="I24" t="inlineStr">
        <is>
          <t>ASK CLIENT</t>
        </is>
      </c>
      <c r="J24" t="inlineStr">
        <is>
          <t>Ally</t>
        </is>
      </c>
      <c r="K24" t="inlineStr">
        <is>
          <t>ACH</t>
        </is>
      </c>
      <c r="L24" t="inlineStr">
        <is>
          <t>Vehicle loan. Loan payment. Split principal (not deductible) and interest (line 16b). Need the loan statement.</t>
        </is>
      </c>
    </row>
    <row r="25">
      <c r="A25" s="10" t="n">
        <v>46033</v>
      </c>
      <c r="B25" t="inlineStr">
        <is>
          <t>Card 9876</t>
        </is>
      </c>
      <c r="C25" t="inlineStr">
        <is>
          <t>MCDONALD'S F1234 ST LOUIS</t>
        </is>
      </c>
      <c r="D25" s="12" t="n">
        <v>-37.62</v>
      </c>
      <c r="E25" t="inlineStr">
        <is>
          <t>Meals: fast food</t>
        </is>
      </c>
      <c r="F25" s="14" t="inlineStr">
        <is>
          <t>24b</t>
        </is>
      </c>
      <c r="G25" t="inlineStr">
        <is>
          <t>R279</t>
        </is>
      </c>
      <c r="H25" t="inlineStr">
        <is>
          <t>low</t>
        </is>
      </c>
      <c r="I25" t="inlineStr">
        <is>
          <t>LOW CONFIDENCE: ask client; Meals 50%</t>
        </is>
      </c>
      <c r="J25" t="inlineStr"/>
      <c r="K25" t="inlineStr">
        <is>
          <t>Card</t>
        </is>
      </c>
      <c r="L25" t="inlineStr">
        <is>
          <t>Fast food or coffee. Often personal. 50% if business. Confirm purpose.</t>
        </is>
      </c>
    </row>
    <row r="26">
      <c r="A26" s="10" t="n">
        <v>46034</v>
      </c>
      <c r="B26" t="inlineStr">
        <is>
          <t>Card 9876</t>
        </is>
      </c>
      <c r="C26" t="inlineStr">
        <is>
          <t>CASEY'S #3412 ARNOLD MO</t>
        </is>
      </c>
      <c r="D26" s="12" t="n">
        <v>-62.86</v>
      </c>
      <c r="E26" t="inlineStr">
        <is>
          <t>Car and truck: fuel</t>
        </is>
      </c>
      <c r="F26" s="14" t="inlineStr">
        <is>
          <t>9</t>
        </is>
      </c>
      <c r="G26" t="inlineStr">
        <is>
          <t>R154</t>
        </is>
      </c>
      <c r="H26" t="inlineStr">
        <is>
          <t>high</t>
        </is>
      </c>
      <c r="I26" t="inlineStr">
        <is>
          <t>Mileage method?</t>
        </is>
      </c>
      <c r="J26" t="inlineStr"/>
      <c r="K26" t="inlineStr">
        <is>
          <t>Card</t>
        </is>
      </c>
      <c r="L26" t="inlineStr">
        <is>
          <t>Actual expense method only. If the client uses standard mileage (2026: 72.5 cents Jan 1 to Jun 30, 76 cents Jul 1 to Dec 31), do not deduct fuel separately.</t>
        </is>
      </c>
    </row>
    <row r="27">
      <c r="A27" s="10" t="n">
        <v>46034</v>
      </c>
      <c r="B27" t="inlineStr">
        <is>
          <t>Card 9876</t>
        </is>
      </c>
      <c r="C27" t="inlineStr">
        <is>
          <t>PAYMENT RECEIVED THANK YOU</t>
        </is>
      </c>
      <c r="D27" s="12" t="n">
        <v>1236.5</v>
      </c>
      <c r="E27" t="inlineStr">
        <is>
          <t>Credit card payment received</t>
        </is>
      </c>
      <c r="F27" s="14" t="inlineStr">
        <is>
          <t>transfer</t>
        </is>
      </c>
      <c r="G27" t="inlineStr">
        <is>
          <t>R042</t>
        </is>
      </c>
      <c r="H27" t="inlineStr">
        <is>
          <t>high</t>
        </is>
      </c>
      <c r="I27" t="inlineStr"/>
      <c r="J27" t="inlineStr">
        <is>
          <t>Own card</t>
        </is>
      </c>
      <c r="K27" t="inlineStr">
        <is>
          <t>Transfer</t>
        </is>
      </c>
      <c r="L27" t="inlineStr">
        <is>
          <t>Card payment received. Matches a checking withdrawal.</t>
        </is>
      </c>
    </row>
    <row r="28">
      <c r="A28" s="10" t="n">
        <v>46034</v>
      </c>
      <c r="B28" t="inlineStr">
        <is>
          <t>Checking 1234</t>
        </is>
      </c>
      <c r="C28" t="inlineStr">
        <is>
          <t>PAYMENT TO CARD ENDING 9876</t>
        </is>
      </c>
      <c r="D28" s="12" t="n">
        <v>-1236.5</v>
      </c>
      <c r="E28" t="inlineStr">
        <is>
          <t>Credit card payment</t>
        </is>
      </c>
      <c r="F28" s="14" t="inlineStr">
        <is>
          <t>transfer</t>
        </is>
      </c>
      <c r="G28" t="inlineStr">
        <is>
          <t>R041</t>
        </is>
      </c>
      <c r="H28" t="inlineStr">
        <is>
          <t>high</t>
        </is>
      </c>
      <c r="I28" t="inlineStr"/>
      <c r="J28" t="inlineStr">
        <is>
          <t>Own card</t>
        </is>
      </c>
      <c r="K28" t="inlineStr">
        <is>
          <t>Transfer</t>
        </is>
      </c>
      <c r="L28" t="inlineStr">
        <is>
          <t>Paying the business card. Not an expense; card charges are categorized on the card side.</t>
        </is>
      </c>
    </row>
    <row r="29">
      <c r="A29" s="10" t="n">
        <v>46034</v>
      </c>
      <c r="B29" t="inlineStr">
        <is>
          <t>Checking 1234</t>
        </is>
      </c>
      <c r="C29" t="inlineStr">
        <is>
          <t>SQUARE INC DES:SQ260112 ID:T381802</t>
        </is>
      </c>
      <c r="D29" s="12" t="n">
        <v>970.77</v>
      </c>
      <c r="E29" t="inlineStr">
        <is>
          <t>Gross receipts: Square payouts</t>
        </is>
      </c>
      <c r="F29" s="14" t="inlineStr">
        <is>
          <t>income_1</t>
        </is>
      </c>
      <c r="G29" t="inlineStr">
        <is>
          <t>R031</t>
        </is>
      </c>
      <c r="H29" t="inlineStr">
        <is>
          <t>high</t>
        </is>
      </c>
      <c r="I29" t="inlineStr"/>
      <c r="J29" t="inlineStr"/>
      <c r="K29" t="inlineStr">
        <is>
          <t>Bank debit</t>
        </is>
      </c>
      <c r="L29" t="inlineStr">
        <is>
          <t>Square payout. Net of fees; compare to the 1099-K.</t>
        </is>
      </c>
    </row>
    <row r="30">
      <c r="A30" s="10" t="n">
        <v>46035</v>
      </c>
      <c r="B30" t="inlineStr">
        <is>
          <t>Card 9876</t>
        </is>
      </c>
      <c r="C30" t="inlineStr">
        <is>
          <t>DETAILED IMAGE LLC</t>
        </is>
      </c>
      <c r="D30" s="12" t="n">
        <v>-162.98</v>
      </c>
      <c r="E30" t="inlineStr">
        <is>
          <t>Supplies: detailing products</t>
        </is>
      </c>
      <c r="F30" s="14" t="inlineStr">
        <is>
          <t>22</t>
        </is>
      </c>
      <c r="G30" t="inlineStr">
        <is>
          <t>R190</t>
        </is>
      </c>
      <c r="H30" t="inlineStr">
        <is>
          <t>high</t>
        </is>
      </c>
      <c r="I30" t="inlineStr"/>
      <c r="J30" t="inlineStr"/>
      <c r="K30" t="inlineStr">
        <is>
          <t>Card</t>
        </is>
      </c>
      <c r="L30" t="inlineStr">
        <is>
          <t>Detailing chemicals, pads, and towels.</t>
        </is>
      </c>
    </row>
    <row r="31">
      <c r="A31" s="10" t="n">
        <v>46037</v>
      </c>
      <c r="B31" t="inlineStr">
        <is>
          <t>Card 9876</t>
        </is>
      </c>
      <c r="C31" t="inlineStr">
        <is>
          <t>HARBOR FREIGHT TOOLS 860</t>
        </is>
      </c>
      <c r="D31" s="12" t="n">
        <v>-84.45</v>
      </c>
      <c r="E31" t="inlineStr">
        <is>
          <t>Supplies: industrial and tools</t>
        </is>
      </c>
      <c r="F31" s="14" t="inlineStr">
        <is>
          <t>22</t>
        </is>
      </c>
      <c r="G31" t="inlineStr">
        <is>
          <t>R191</t>
        </is>
      </c>
      <c r="H31" t="inlineStr">
        <is>
          <t>high</t>
        </is>
      </c>
      <c r="I31" t="inlineStr"/>
      <c r="J31" t="inlineStr"/>
      <c r="K31" t="inlineStr">
        <is>
          <t>Card</t>
        </is>
      </c>
      <c r="L31" t="inlineStr">
        <is>
          <t>Tools and shop supplies. Larger tools may need depreciation review.</t>
        </is>
      </c>
    </row>
    <row r="32">
      <c r="A32" s="10" t="n">
        <v>46037</v>
      </c>
      <c r="B32" t="inlineStr">
        <is>
          <t>Checking 1234</t>
        </is>
      </c>
      <c r="C32" t="inlineStr">
        <is>
          <t>ZELLE FROM LUIS ROMERO</t>
        </is>
      </c>
      <c r="D32" s="12" t="n">
        <v>259.95</v>
      </c>
      <c r="E32" t="inlineStr">
        <is>
          <t>Zelle received</t>
        </is>
      </c>
      <c r="F32" s="14" t="inlineStr">
        <is>
          <t>ask</t>
        </is>
      </c>
      <c r="G32" t="inlineStr">
        <is>
          <t>R051</t>
        </is>
      </c>
      <c r="H32" t="inlineStr">
        <is>
          <t>low</t>
        </is>
      </c>
      <c r="I32" t="inlineStr">
        <is>
          <t>ASK CLIENT</t>
        </is>
      </c>
      <c r="J32" t="inlineStr">
        <is>
          <t>Luis Romero</t>
        </is>
      </c>
      <c r="K32" t="inlineStr">
        <is>
          <t>Zelle</t>
        </is>
      </c>
      <c r="L32" t="inlineStr">
        <is>
          <t>Zelle received. Customer payment, loan, or personal money? Ask.</t>
        </is>
      </c>
    </row>
    <row r="33">
      <c r="A33" s="10" t="n">
        <v>46037</v>
      </c>
      <c r="B33" t="inlineStr">
        <is>
          <t>Checking 1234</t>
        </is>
      </c>
      <c r="C33" t="inlineStr">
        <is>
          <t>ZELLE FROM TASHA GREENE</t>
        </is>
      </c>
      <c r="D33" s="12" t="n">
        <v>155.21</v>
      </c>
      <c r="E33" t="inlineStr">
        <is>
          <t>Zelle received</t>
        </is>
      </c>
      <c r="F33" s="14" t="inlineStr">
        <is>
          <t>ask</t>
        </is>
      </c>
      <c r="G33" t="inlineStr">
        <is>
          <t>R051</t>
        </is>
      </c>
      <c r="H33" t="inlineStr">
        <is>
          <t>low</t>
        </is>
      </c>
      <c r="I33" t="inlineStr">
        <is>
          <t>ASK CLIENT</t>
        </is>
      </c>
      <c r="J33" t="inlineStr">
        <is>
          <t>Tasha Greene</t>
        </is>
      </c>
      <c r="K33" t="inlineStr">
        <is>
          <t>Zelle</t>
        </is>
      </c>
      <c r="L33" t="inlineStr">
        <is>
          <t>Zelle received. Customer payment, loan, or personal money? Ask.</t>
        </is>
      </c>
    </row>
    <row r="34">
      <c r="A34" s="10" t="n">
        <v>46038</v>
      </c>
      <c r="B34" t="inlineStr">
        <is>
          <t>Card 9876</t>
        </is>
      </c>
      <c r="C34" t="inlineStr">
        <is>
          <t>VERIZON WIRELESS</t>
        </is>
      </c>
      <c r="D34" s="12" t="n">
        <v>-92.15000000000001</v>
      </c>
      <c r="E34" t="inlineStr">
        <is>
          <t>Utilities: phone</t>
        </is>
      </c>
      <c r="F34" s="14" t="inlineStr">
        <is>
          <t>25</t>
        </is>
      </c>
      <c r="G34" t="inlineStr">
        <is>
          <t>R231</t>
        </is>
      </c>
      <c r="H34" t="inlineStr">
        <is>
          <t>medium</t>
        </is>
      </c>
      <c r="I34" t="inlineStr"/>
      <c r="J34" t="inlineStr"/>
      <c r="K34" t="inlineStr">
        <is>
          <t>Card</t>
        </is>
      </c>
      <c r="L34" t="inlineStr">
        <is>
          <t>Phone or internet. Business share only if the line is also personal.</t>
        </is>
      </c>
    </row>
    <row r="35">
      <c r="A35" s="10" t="n">
        <v>46038</v>
      </c>
      <c r="B35" t="inlineStr">
        <is>
          <t>Checking 1234</t>
        </is>
      </c>
      <c r="C35" t="inlineStr">
        <is>
          <t>ST LOUIS CITY BUSINESS LICENSE</t>
        </is>
      </c>
      <c r="D35" s="12" t="n">
        <v>-150</v>
      </c>
      <c r="E35" t="inlineStr">
        <is>
          <t>Taxes and licenses</t>
        </is>
      </c>
      <c r="F35" s="14" t="inlineStr">
        <is>
          <t>23</t>
        </is>
      </c>
      <c r="G35" t="inlineStr">
        <is>
          <t>R070</t>
        </is>
      </c>
      <c r="H35" t="inlineStr">
        <is>
          <t>high</t>
        </is>
      </c>
      <c r="I35" t="inlineStr"/>
      <c r="J35" t="inlineStr">
        <is>
          <t>City of St. Louis</t>
        </is>
      </c>
      <c r="K35" t="inlineStr">
        <is>
          <t>ACH</t>
        </is>
      </c>
      <c r="L35" t="inlineStr">
        <is>
          <t>Business license, permit, or state filing fee.</t>
        </is>
      </c>
    </row>
    <row r="36">
      <c r="A36" s="10" t="n">
        <v>46040</v>
      </c>
      <c r="B36" t="inlineStr">
        <is>
          <t>Checking 1234</t>
        </is>
      </c>
      <c r="C36" t="inlineStr">
        <is>
          <t>ACH CREDIT ARCHWAY FLEET SVCS INV 2601</t>
        </is>
      </c>
      <c r="D36" s="12" t="n">
        <v>1458.33</v>
      </c>
      <c r="E36" t="inlineStr">
        <is>
          <t>Electronic deposit</t>
        </is>
      </c>
      <c r="F36" s="14" t="inlineStr">
        <is>
          <t>ask</t>
        </is>
      </c>
      <c r="G36" t="inlineStr">
        <is>
          <t>R326</t>
        </is>
      </c>
      <c r="H36" t="inlineStr">
        <is>
          <t>low</t>
        </is>
      </c>
      <c r="I36" t="inlineStr">
        <is>
          <t>ASK CLIENT</t>
        </is>
      </c>
      <c r="J36" t="inlineStr">
        <is>
          <t>Archway Fleet Services</t>
        </is>
      </c>
      <c r="K36" t="inlineStr">
        <is>
          <t>Bank debit</t>
        </is>
      </c>
      <c r="L36" t="inlineStr">
        <is>
          <t>Electronic deposit. Customer payment, refund, loan, or owner money? Ask.</t>
        </is>
      </c>
    </row>
    <row r="37">
      <c r="A37" s="10" t="n">
        <v>46040</v>
      </c>
      <c r="B37" t="inlineStr">
        <is>
          <t>Checking 1234</t>
        </is>
      </c>
      <c r="C37" t="inlineStr">
        <is>
          <t>SQUARE INC DES:SQ260118 ID:T374343</t>
        </is>
      </c>
      <c r="D37" s="12" t="n">
        <v>895.84</v>
      </c>
      <c r="E37" t="inlineStr">
        <is>
          <t>Gross receipts: Square payouts</t>
        </is>
      </c>
      <c r="F37" s="14" t="inlineStr">
        <is>
          <t>income_1</t>
        </is>
      </c>
      <c r="G37" t="inlineStr">
        <is>
          <t>R031</t>
        </is>
      </c>
      <c r="H37" t="inlineStr">
        <is>
          <t>high</t>
        </is>
      </c>
      <c r="I37" t="inlineStr"/>
      <c r="J37" t="inlineStr"/>
      <c r="K37" t="inlineStr">
        <is>
          <t>Bank debit</t>
        </is>
      </c>
      <c r="L37" t="inlineStr">
        <is>
          <t>Square payout. Net of fees; compare to the 1099-K.</t>
        </is>
      </c>
    </row>
    <row r="38">
      <c r="A38" s="10" t="n">
        <v>46041</v>
      </c>
      <c r="B38" t="inlineStr">
        <is>
          <t>Card 9876</t>
        </is>
      </c>
      <c r="C38" t="inlineStr">
        <is>
          <t>NETFLIX.COM</t>
        </is>
      </c>
      <c r="D38" s="12" t="n">
        <v>-15.49</v>
      </c>
      <c r="E38" t="inlineStr">
        <is>
          <t>Streaming</t>
        </is>
      </c>
      <c r="F38" s="14" t="inlineStr">
        <is>
          <t>ask</t>
        </is>
      </c>
      <c r="G38" t="inlineStr">
        <is>
          <t>R228</t>
        </is>
      </c>
      <c r="H38" t="inlineStr">
        <is>
          <t>low</t>
        </is>
      </c>
      <c r="I38" t="inlineStr">
        <is>
          <t>ASK CLIENT</t>
        </is>
      </c>
      <c r="J38" t="inlineStr"/>
      <c r="K38" t="inlineStr">
        <is>
          <t>Card</t>
        </is>
      </c>
      <c r="L38" t="inlineStr">
        <is>
          <t>Streaming service. Usually personal.</t>
        </is>
      </c>
    </row>
    <row r="39">
      <c r="A39" s="10" t="n">
        <v>46044</v>
      </c>
      <c r="B39" t="inlineStr">
        <is>
          <t>Checking 1234</t>
        </is>
      </c>
      <c r="C39" t="inlineStr">
        <is>
          <t>SQUARE INC DES:SQ260122 ID:T386876</t>
        </is>
      </c>
      <c r="D39" s="12" t="n">
        <v>641.7</v>
      </c>
      <c r="E39" t="inlineStr">
        <is>
          <t>Gross receipts: Square payouts</t>
        </is>
      </c>
      <c r="F39" s="14" t="inlineStr">
        <is>
          <t>income_1</t>
        </is>
      </c>
      <c r="G39" t="inlineStr">
        <is>
          <t>R031</t>
        </is>
      </c>
      <c r="H39" t="inlineStr">
        <is>
          <t>high</t>
        </is>
      </c>
      <c r="I39" t="inlineStr"/>
      <c r="J39" t="inlineStr"/>
      <c r="K39" t="inlineStr">
        <is>
          <t>Bank debit</t>
        </is>
      </c>
      <c r="L39" t="inlineStr">
        <is>
          <t>Square payout. Net of fees; compare to the 1099-K.</t>
        </is>
      </c>
    </row>
    <row r="40">
      <c r="A40" s="10" t="n">
        <v>46044</v>
      </c>
      <c r="B40" t="inlineStr">
        <is>
          <t>Checking 1234</t>
        </is>
      </c>
      <c r="C40" t="inlineStr">
        <is>
          <t>STRIPE TRANSFER ST-B8367X</t>
        </is>
      </c>
      <c r="D40" s="12" t="n">
        <v>1296.24</v>
      </c>
      <c r="E40" t="inlineStr">
        <is>
          <t>Gross receipts: Stripe payouts</t>
        </is>
      </c>
      <c r="F40" s="14" t="inlineStr">
        <is>
          <t>income_1</t>
        </is>
      </c>
      <c r="G40" t="inlineStr">
        <is>
          <t>R030</t>
        </is>
      </c>
      <c r="H40" t="inlineStr">
        <is>
          <t>high</t>
        </is>
      </c>
      <c r="I40" t="inlineStr"/>
      <c r="J40" t="inlineStr"/>
      <c r="K40" t="inlineStr">
        <is>
          <t>Bank debit</t>
        </is>
      </c>
      <c r="L40" t="inlineStr">
        <is>
          <t>Stripe payout. Payouts are net of fees; preparer may gross up using the 1099-K.</t>
        </is>
      </c>
    </row>
    <row r="41">
      <c r="A41" s="10" t="n">
        <v>46047</v>
      </c>
      <c r="B41" t="inlineStr">
        <is>
          <t>Card 9876</t>
        </is>
      </c>
      <c r="C41" t="inlineStr">
        <is>
          <t>THE HOME DEPOT #7897</t>
        </is>
      </c>
      <c r="D41" s="12" t="n">
        <v>-101.2</v>
      </c>
      <c r="E41" t="inlineStr">
        <is>
          <t>Supplies: home improvement store</t>
        </is>
      </c>
      <c r="F41" s="14" t="inlineStr">
        <is>
          <t>22</t>
        </is>
      </c>
      <c r="G41" t="inlineStr">
        <is>
          <t>R193</t>
        </is>
      </c>
      <c r="H41" t="inlineStr">
        <is>
          <t>medium</t>
        </is>
      </c>
      <c r="I41" t="inlineStr"/>
      <c r="J41" t="inlineStr"/>
      <c r="K41" t="inlineStr">
        <is>
          <t>Card</t>
        </is>
      </c>
      <c r="L41" t="inlineStr">
        <is>
          <t>Home store. Can include personal items. Spot check receipts.</t>
        </is>
      </c>
    </row>
    <row r="42">
      <c r="A42" s="10" t="n">
        <v>46047</v>
      </c>
      <c r="B42" t="inlineStr">
        <is>
          <t>Card 9876</t>
        </is>
      </c>
      <c r="C42" t="inlineStr">
        <is>
          <t>WALMART SUPERCENTER #228</t>
        </is>
      </c>
      <c r="D42" s="12" t="n">
        <v>-32.84</v>
      </c>
      <c r="E42" t="inlineStr">
        <is>
          <t>Walmart purchase</t>
        </is>
      </c>
      <c r="F42" s="14" t="inlineStr">
        <is>
          <t>ask</t>
        </is>
      </c>
      <c r="G42" t="inlineStr">
        <is>
          <t>R199</t>
        </is>
      </c>
      <c r="H42" t="inlineStr">
        <is>
          <t>low</t>
        </is>
      </c>
      <c r="I42" t="inlineStr">
        <is>
          <t>ASK CLIENT</t>
        </is>
      </c>
      <c r="J42" t="inlineStr"/>
      <c r="K42" t="inlineStr">
        <is>
          <t>Card</t>
        </is>
      </c>
      <c r="L42" t="inlineStr">
        <is>
          <t>Big box or online store. Often mixed business and personal. Ask what was bought.</t>
        </is>
      </c>
    </row>
    <row r="43">
      <c r="A43" s="10" t="n">
        <v>46047</v>
      </c>
      <c r="B43" t="inlineStr">
        <is>
          <t>Checking 1234</t>
        </is>
      </c>
      <c r="C43" t="inlineStr">
        <is>
          <t>ONLINE TRANSFER TO PERSONAL CHK XXXX5521</t>
        </is>
      </c>
      <c r="D43" s="12" t="n">
        <v>-1500</v>
      </c>
      <c r="E43" t="inlineStr">
        <is>
          <t>Owner draw</t>
        </is>
      </c>
      <c r="F43" s="14" t="inlineStr">
        <is>
          <t>owner_draw</t>
        </is>
      </c>
      <c r="G43" t="inlineStr">
        <is>
          <t>R047</t>
        </is>
      </c>
      <c r="H43" t="inlineStr">
        <is>
          <t>medium</t>
        </is>
      </c>
      <c r="I43" t="inlineStr"/>
      <c r="J43" t="inlineStr">
        <is>
          <t>Owner</t>
        </is>
      </c>
      <c r="K43" t="inlineStr">
        <is>
          <t>Transfer</t>
        </is>
      </c>
      <c r="L43" t="inlineStr">
        <is>
          <t>Money moved to the owner. Not deductible.</t>
        </is>
      </c>
    </row>
    <row r="44">
      <c r="A44" s="10" t="n">
        <v>46049</v>
      </c>
      <c r="B44" t="inlineStr">
        <is>
          <t>Card 9876</t>
        </is>
      </c>
      <c r="C44" t="inlineStr">
        <is>
          <t>IMO'S PIZZA #45 SOUTH CITY</t>
        </is>
      </c>
      <c r="D44" s="12" t="n">
        <v>-54.09</v>
      </c>
      <c r="E44" t="inlineStr">
        <is>
          <t>Meals: restaurant</t>
        </is>
      </c>
      <c r="F44" s="14" t="inlineStr">
        <is>
          <t>24b</t>
        </is>
      </c>
      <c r="G44" t="inlineStr">
        <is>
          <t>R302</t>
        </is>
      </c>
      <c r="H44" t="inlineStr">
        <is>
          <t>medium</t>
        </is>
      </c>
      <c r="I44" t="inlineStr">
        <is>
          <t>Meals 50%</t>
        </is>
      </c>
      <c r="J44" t="inlineStr"/>
      <c r="K44" t="inlineStr">
        <is>
          <t>Card</t>
        </is>
      </c>
      <c r="L44" t="inlineStr">
        <is>
          <t>Meals. 50% deductible. Confirm business purpose and who attended.</t>
        </is>
      </c>
    </row>
    <row r="45">
      <c r="A45" s="10" t="n">
        <v>46050</v>
      </c>
      <c r="B45" t="inlineStr">
        <is>
          <t>Checking 1234</t>
        </is>
      </c>
      <c r="C45" t="inlineStr">
        <is>
          <t>MONTHLY SERVICE FEE</t>
        </is>
      </c>
      <c r="D45" s="12" t="n">
        <v>-15</v>
      </c>
      <c r="E45" t="inlineStr">
        <is>
          <t>Bank fees</t>
        </is>
      </c>
      <c r="F45" s="14" t="inlineStr">
        <is>
          <t>27a</t>
        </is>
      </c>
      <c r="G45" t="inlineStr">
        <is>
          <t>R075</t>
        </is>
      </c>
      <c r="H45" t="inlineStr">
        <is>
          <t>high</t>
        </is>
      </c>
      <c r="I45" t="inlineStr"/>
      <c r="J45" t="inlineStr"/>
      <c r="K45" t="inlineStr">
        <is>
          <t>Bank debit</t>
        </is>
      </c>
      <c r="L45" t="inlineStr">
        <is>
          <t>Bank service fee.</t>
        </is>
      </c>
    </row>
    <row r="46">
      <c r="A46" s="10" t="n">
        <v>46054</v>
      </c>
      <c r="B46" t="inlineStr">
        <is>
          <t>Card 9876</t>
        </is>
      </c>
      <c r="C46" t="inlineStr">
        <is>
          <t>WALMART SUPERCENTER #462</t>
        </is>
      </c>
      <c r="D46" s="12" t="n">
        <v>-76.95999999999999</v>
      </c>
      <c r="E46" t="inlineStr">
        <is>
          <t>Walmart purchase</t>
        </is>
      </c>
      <c r="F46" s="14" t="inlineStr">
        <is>
          <t>ask</t>
        </is>
      </c>
      <c r="G46" t="inlineStr">
        <is>
          <t>R199</t>
        </is>
      </c>
      <c r="H46" t="inlineStr">
        <is>
          <t>low</t>
        </is>
      </c>
      <c r="I46" t="inlineStr">
        <is>
          <t>ASK CLIENT</t>
        </is>
      </c>
      <c r="J46" t="inlineStr"/>
      <c r="K46" t="inlineStr">
        <is>
          <t>Card</t>
        </is>
      </c>
      <c r="L46" t="inlineStr">
        <is>
          <t>Big box or online store. Often mixed business and personal. Ask what was bought.</t>
        </is>
      </c>
    </row>
    <row r="47">
      <c r="A47" s="10" t="n">
        <v>46054</v>
      </c>
      <c r="B47" t="inlineStr">
        <is>
          <t>Checking 1234</t>
        </is>
      </c>
      <c r="C47" t="inlineStr">
        <is>
          <t>ACH DEBIT GARAGE RENT T WILLIAMS</t>
        </is>
      </c>
      <c r="D47" s="12" t="n">
        <v>-650</v>
      </c>
      <c r="E47" t="inlineStr">
        <is>
          <t>Rent: business property</t>
        </is>
      </c>
      <c r="F47" s="14" t="inlineStr">
        <is>
          <t>20b</t>
        </is>
      </c>
      <c r="G47" t="inlineStr">
        <is>
          <t>R182</t>
        </is>
      </c>
      <c r="H47" t="inlineStr">
        <is>
          <t>high</t>
        </is>
      </c>
      <c r="I47" t="inlineStr">
        <is>
          <t>1099 watch</t>
        </is>
      </c>
      <c r="J47" t="inlineStr">
        <is>
          <t>T. Williams (garage landlord)</t>
        </is>
      </c>
      <c r="K47" t="inlineStr">
        <is>
          <t>ACH</t>
        </is>
      </c>
      <c r="L47" t="inlineStr">
        <is>
          <t>Business rent. Paid by check or ACH to an individual or non-corporate landlord: check the 1099-MISC watchlist.</t>
        </is>
      </c>
    </row>
    <row r="48">
      <c r="A48" s="10" t="n">
        <v>46055</v>
      </c>
      <c r="B48" t="inlineStr">
        <is>
          <t>Card 9876</t>
        </is>
      </c>
      <c r="C48" t="inlineStr">
        <is>
          <t>GOOGLE *GSUITE_GATEWAYMOBIL</t>
        </is>
      </c>
      <c r="D48" s="12" t="n">
        <v>-7.2</v>
      </c>
      <c r="E48" t="inlineStr">
        <is>
          <t>Software: Google Workspace</t>
        </is>
      </c>
      <c r="F48" s="14" t="inlineStr">
        <is>
          <t>27a</t>
        </is>
      </c>
      <c r="G48" t="inlineStr">
        <is>
          <t>R211</t>
        </is>
      </c>
      <c r="H48" t="inlineStr">
        <is>
          <t>high</t>
        </is>
      </c>
      <c r="I48" t="inlineStr"/>
      <c r="J48" t="inlineStr"/>
      <c r="K48" t="inlineStr">
        <is>
          <t>Card</t>
        </is>
      </c>
      <c r="L48" t="inlineStr">
        <is>
          <t>Software subscription. Some preparers use line 18 instead. Keep it consistent.</t>
        </is>
      </c>
    </row>
    <row r="49">
      <c r="A49" s="10" t="n">
        <v>46055</v>
      </c>
      <c r="B49" t="inlineStr">
        <is>
          <t>Card 9876</t>
        </is>
      </c>
      <c r="C49" t="inlineStr">
        <is>
          <t>JOBBER SOFTWARE</t>
        </is>
      </c>
      <c r="D49" s="12" t="n">
        <v>-69</v>
      </c>
      <c r="E49" t="inlineStr">
        <is>
          <t>Software: scheduling and CRM</t>
        </is>
      </c>
      <c r="F49" s="14" t="inlineStr">
        <is>
          <t>27a</t>
        </is>
      </c>
      <c r="G49" t="inlineStr">
        <is>
          <t>R220</t>
        </is>
      </c>
      <c r="H49" t="inlineStr">
        <is>
          <t>high</t>
        </is>
      </c>
      <c r="I49" t="inlineStr"/>
      <c r="J49" t="inlineStr"/>
      <c r="K49" t="inlineStr">
        <is>
          <t>Card</t>
        </is>
      </c>
      <c r="L49" t="inlineStr">
        <is>
          <t>Software subscription. Some preparers use line 18 instead. Keep it consistent.</t>
        </is>
      </c>
    </row>
    <row r="50">
      <c r="A50" s="10" t="n">
        <v>46056</v>
      </c>
      <c r="B50" t="inlineStr">
        <is>
          <t>Card 9876</t>
        </is>
      </c>
      <c r="C50" t="inlineStr">
        <is>
          <t>AMAZON MKTPL*E58862</t>
        </is>
      </c>
      <c r="D50" s="12" t="n">
        <v>-72.41</v>
      </c>
      <c r="E50" t="inlineStr">
        <is>
          <t>Amazon purchase</t>
        </is>
      </c>
      <c r="F50" s="14" t="inlineStr">
        <is>
          <t>ask</t>
        </is>
      </c>
      <c r="G50" t="inlineStr">
        <is>
          <t>R198</t>
        </is>
      </c>
      <c r="H50" t="inlineStr">
        <is>
          <t>low</t>
        </is>
      </c>
      <c r="I50" t="inlineStr">
        <is>
          <t>ASK CLIENT</t>
        </is>
      </c>
      <c r="J50" t="inlineStr"/>
      <c r="K50" t="inlineStr">
        <is>
          <t>Card</t>
        </is>
      </c>
      <c r="L50" t="inlineStr">
        <is>
          <t>Big box or online store. Often mixed business and personal. Ask what was bought.</t>
        </is>
      </c>
    </row>
    <row r="51">
      <c r="A51" s="10" t="n">
        <v>46056</v>
      </c>
      <c r="B51" t="inlineStr">
        <is>
          <t>Card 9876</t>
        </is>
      </c>
      <c r="C51" t="inlineStr">
        <is>
          <t>GOOGLE *ADS2138230191</t>
        </is>
      </c>
      <c r="D51" s="12" t="n">
        <v>-257.21</v>
      </c>
      <c r="E51" t="inlineStr">
        <is>
          <t>Advertising: online ads</t>
        </is>
      </c>
      <c r="F51" s="14" t="inlineStr">
        <is>
          <t>8</t>
        </is>
      </c>
      <c r="G51" t="inlineStr">
        <is>
          <t>R079</t>
        </is>
      </c>
      <c r="H51" t="inlineStr">
        <is>
          <t>high</t>
        </is>
      </c>
      <c r="I51" t="inlineStr"/>
      <c r="J51" t="inlineStr"/>
      <c r="K51" t="inlineStr">
        <is>
          <t>Card</t>
        </is>
      </c>
      <c r="L51" t="inlineStr">
        <is>
          <t>Google Ads.</t>
        </is>
      </c>
    </row>
    <row r="52">
      <c r="A52" s="10" t="n">
        <v>46056</v>
      </c>
      <c r="B52" t="inlineStr">
        <is>
          <t>Checking 1234</t>
        </is>
      </c>
      <c r="C52" t="inlineStr">
        <is>
          <t>NEXT INSURANCE PREMIUM</t>
        </is>
      </c>
      <c r="D52" s="12" t="n">
        <v>-48.2</v>
      </c>
      <c r="E52" t="inlineStr">
        <is>
          <t>Insurance: business policy</t>
        </is>
      </c>
      <c r="F52" s="14" t="inlineStr">
        <is>
          <t>15</t>
        </is>
      </c>
      <c r="G52" t="inlineStr">
        <is>
          <t>R123</t>
        </is>
      </c>
      <c r="H52" t="inlineStr">
        <is>
          <t>high</t>
        </is>
      </c>
      <c r="I52" t="inlineStr"/>
      <c r="J52" t="inlineStr">
        <is>
          <t>Next Insurance</t>
        </is>
      </c>
      <c r="K52" t="inlineStr">
        <is>
          <t>ACH</t>
        </is>
      </c>
      <c r="L52" t="inlineStr">
        <is>
          <t>Business insurer.</t>
        </is>
      </c>
    </row>
    <row r="53">
      <c r="A53" s="10" t="n">
        <v>46057</v>
      </c>
      <c r="B53" t="inlineStr">
        <is>
          <t>Card 9876</t>
        </is>
      </c>
      <c r="C53" t="inlineStr">
        <is>
          <t>INTUIT *QBOOKS ONLINE</t>
        </is>
      </c>
      <c r="D53" s="12" t="n">
        <v>-38</v>
      </c>
      <c r="E53" t="inlineStr">
        <is>
          <t>Legal and professional: accounting software</t>
        </is>
      </c>
      <c r="F53" s="14" t="inlineStr">
        <is>
          <t>17</t>
        </is>
      </c>
      <c r="G53" t="inlineStr">
        <is>
          <t>R113</t>
        </is>
      </c>
      <c r="H53" t="inlineStr">
        <is>
          <t>high</t>
        </is>
      </c>
      <c r="I53" t="inlineStr"/>
      <c r="J53" t="inlineStr"/>
      <c r="K53" t="inlineStr">
        <is>
          <t>Card</t>
        </is>
      </c>
      <c r="L53" t="inlineStr">
        <is>
          <t>QuickBooks subscription. Accounting software.</t>
        </is>
      </c>
    </row>
    <row r="54">
      <c r="A54" s="10" t="n">
        <v>46057</v>
      </c>
      <c r="B54" t="inlineStr">
        <is>
          <t>Checking 1234</t>
        </is>
      </c>
      <c r="C54" t="inlineStr">
        <is>
          <t>SQUARE INC DES:SQ260204 ID:T348288</t>
        </is>
      </c>
      <c r="D54" s="12" t="n">
        <v>515.83</v>
      </c>
      <c r="E54" t="inlineStr">
        <is>
          <t>Gross receipts: Square payouts</t>
        </is>
      </c>
      <c r="F54" s="14" t="inlineStr">
        <is>
          <t>income_1</t>
        </is>
      </c>
      <c r="G54" t="inlineStr">
        <is>
          <t>R031</t>
        </is>
      </c>
      <c r="H54" t="inlineStr">
        <is>
          <t>high</t>
        </is>
      </c>
      <c r="I54" t="inlineStr"/>
      <c r="J54" t="inlineStr"/>
      <c r="K54" t="inlineStr">
        <is>
          <t>Bank debit</t>
        </is>
      </c>
      <c r="L54" t="inlineStr">
        <is>
          <t>Square payout. Net of fees; compare to the 1099-K.</t>
        </is>
      </c>
    </row>
    <row r="55">
      <c r="A55" s="10" t="n">
        <v>46057</v>
      </c>
      <c r="B55" t="inlineStr">
        <is>
          <t>Checking 1234</t>
        </is>
      </c>
      <c r="C55" t="inlineStr">
        <is>
          <t>ZELLE FROM TASHA GREENE</t>
        </is>
      </c>
      <c r="D55" s="12" t="n">
        <v>254.78</v>
      </c>
      <c r="E55" t="inlineStr">
        <is>
          <t>Zelle received</t>
        </is>
      </c>
      <c r="F55" s="14" t="inlineStr">
        <is>
          <t>ask</t>
        </is>
      </c>
      <c r="G55" t="inlineStr">
        <is>
          <t>R051</t>
        </is>
      </c>
      <c r="H55" t="inlineStr">
        <is>
          <t>low</t>
        </is>
      </c>
      <c r="I55" t="inlineStr">
        <is>
          <t>ASK CLIENT</t>
        </is>
      </c>
      <c r="J55" t="inlineStr">
        <is>
          <t>Tasha Greene</t>
        </is>
      </c>
      <c r="K55" t="inlineStr">
        <is>
          <t>Zelle</t>
        </is>
      </c>
      <c r="L55" t="inlineStr">
        <is>
          <t>Zelle received. Customer payment, loan, or personal money? Ask.</t>
        </is>
      </c>
    </row>
    <row r="56">
      <c r="A56" s="10" t="n">
        <v>46058</v>
      </c>
      <c r="B56" t="inlineStr">
        <is>
          <t>Card 9876</t>
        </is>
      </c>
      <c r="C56" t="inlineStr">
        <is>
          <t>PHILLIPS 66 1182 KIRKWOOD MO</t>
        </is>
      </c>
      <c r="D56" s="12" t="n">
        <v>-73.95999999999999</v>
      </c>
      <c r="E56" t="inlineStr">
        <is>
          <t>Car and truck: fuel</t>
        </is>
      </c>
      <c r="F56" s="14" t="inlineStr">
        <is>
          <t>9</t>
        </is>
      </c>
      <c r="G56" t="inlineStr">
        <is>
          <t>R147</t>
        </is>
      </c>
      <c r="H56" t="inlineStr">
        <is>
          <t>high</t>
        </is>
      </c>
      <c r="I56" t="inlineStr">
        <is>
          <t>Mileage method?</t>
        </is>
      </c>
      <c r="J56" t="inlineStr"/>
      <c r="K56" t="inlineStr">
        <is>
          <t>Card</t>
        </is>
      </c>
      <c r="L56" t="inlineStr">
        <is>
          <t>Actual expense method only. If the client uses standard mileage (2026: 72.5 cents Jan 1 to Jun 30, 76 cents Jul 1 to Dec 31), do not deduct fuel separately.</t>
        </is>
      </c>
    </row>
    <row r="57">
      <c r="A57" s="10" t="n">
        <v>46058</v>
      </c>
      <c r="B57" t="inlineStr">
        <is>
          <t>Checking 1234</t>
        </is>
      </c>
      <c r="C57" t="inlineStr">
        <is>
          <t>PROGRESSIVE COMMERCIAL AUTO</t>
        </is>
      </c>
      <c r="D57" s="12" t="n">
        <v>-186.4</v>
      </c>
      <c r="E57" t="inlineStr">
        <is>
          <t>Insurance: commercial auto</t>
        </is>
      </c>
      <c r="F57" s="14" t="inlineStr">
        <is>
          <t>15</t>
        </is>
      </c>
      <c r="G57" t="inlineStr">
        <is>
          <t>R133</t>
        </is>
      </c>
      <c r="H57" t="inlineStr">
        <is>
          <t>high</t>
        </is>
      </c>
      <c r="I57" t="inlineStr"/>
      <c r="J57" t="inlineStr">
        <is>
          <t>Progressive</t>
        </is>
      </c>
      <c r="K57" t="inlineStr">
        <is>
          <t>ACH</t>
        </is>
      </c>
      <c r="L57" t="inlineStr">
        <is>
          <t>Commercial auto. Not deducted separately if the client uses standard mileage.</t>
        </is>
      </c>
    </row>
    <row r="58">
      <c r="A58" s="10" t="n">
        <v>46059</v>
      </c>
      <c r="B58" t="inlineStr">
        <is>
          <t>Card 9876</t>
        </is>
      </c>
      <c r="C58" t="inlineStr">
        <is>
          <t>IMO'S PIZZA #45 SOUTH CITY</t>
        </is>
      </c>
      <c r="D58" s="12" t="n">
        <v>-14.77</v>
      </c>
      <c r="E58" t="inlineStr">
        <is>
          <t>Meals: restaurant</t>
        </is>
      </c>
      <c r="F58" s="14" t="inlineStr">
        <is>
          <t>24b</t>
        </is>
      </c>
      <c r="G58" t="inlineStr">
        <is>
          <t>R302</t>
        </is>
      </c>
      <c r="H58" t="inlineStr">
        <is>
          <t>medium</t>
        </is>
      </c>
      <c r="I58" t="inlineStr">
        <is>
          <t>Meals 50%</t>
        </is>
      </c>
      <c r="J58" t="inlineStr"/>
      <c r="K58" t="inlineStr">
        <is>
          <t>Card</t>
        </is>
      </c>
      <c r="L58" t="inlineStr">
        <is>
          <t>Meals. 50% deductible. Confirm business purpose and who attended.</t>
        </is>
      </c>
    </row>
    <row r="59">
      <c r="A59" s="10" t="n">
        <v>46060</v>
      </c>
      <c r="B59" t="inlineStr">
        <is>
          <t>Card 9876</t>
        </is>
      </c>
      <c r="C59" t="inlineStr">
        <is>
          <t>FACEBK *Q119243</t>
        </is>
      </c>
      <c r="D59" s="12" t="n">
        <v>-108.01</v>
      </c>
      <c r="E59" t="inlineStr">
        <is>
          <t>Advertising: online ads</t>
        </is>
      </c>
      <c r="F59" s="14" t="inlineStr">
        <is>
          <t>8</t>
        </is>
      </c>
      <c r="G59" t="inlineStr">
        <is>
          <t>R080</t>
        </is>
      </c>
      <c r="H59" t="inlineStr">
        <is>
          <t>high</t>
        </is>
      </c>
      <c r="I59" t="inlineStr"/>
      <c r="J59" t="inlineStr"/>
      <c r="K59" t="inlineStr">
        <is>
          <t>Card</t>
        </is>
      </c>
      <c r="L59" t="inlineStr">
        <is>
          <t>Meta (Facebook or Instagram) ads.</t>
        </is>
      </c>
    </row>
    <row r="60">
      <c r="A60" s="10" t="n">
        <v>46061</v>
      </c>
      <c r="B60" t="inlineStr">
        <is>
          <t>Card 9876</t>
        </is>
      </c>
      <c r="C60" t="inlineStr">
        <is>
          <t>PHILLIPS 66 1182 KIRKWOOD MO</t>
        </is>
      </c>
      <c r="D60" s="12" t="n">
        <v>-56.87</v>
      </c>
      <c r="E60" t="inlineStr">
        <is>
          <t>Car and truck: fuel</t>
        </is>
      </c>
      <c r="F60" s="14" t="inlineStr">
        <is>
          <t>9</t>
        </is>
      </c>
      <c r="G60" t="inlineStr">
        <is>
          <t>R147</t>
        </is>
      </c>
      <c r="H60" t="inlineStr">
        <is>
          <t>high</t>
        </is>
      </c>
      <c r="I60" t="inlineStr">
        <is>
          <t>Mileage method?</t>
        </is>
      </c>
      <c r="J60" t="inlineStr"/>
      <c r="K60" t="inlineStr">
        <is>
          <t>Card</t>
        </is>
      </c>
      <c r="L60" t="inlineStr">
        <is>
          <t>Actual expense method only. If the client uses standard mileage (2026: 72.5 cents Jan 1 to Jun 30, 76 cents Jul 1 to Dec 31), do not deduct fuel separately.</t>
        </is>
      </c>
    </row>
    <row r="61">
      <c r="A61" s="10" t="n">
        <v>46061</v>
      </c>
      <c r="B61" t="inlineStr">
        <is>
          <t>Card 9876</t>
        </is>
      </c>
      <c r="C61" t="inlineStr">
        <is>
          <t>SHELL OIL 57442 ST LOUIS MO</t>
        </is>
      </c>
      <c r="D61" s="12" t="n">
        <v>-37.51</v>
      </c>
      <c r="E61" t="inlineStr">
        <is>
          <t>Car and truck: fuel</t>
        </is>
      </c>
      <c r="F61" s="14" t="inlineStr">
        <is>
          <t>9</t>
        </is>
      </c>
      <c r="G61" t="inlineStr">
        <is>
          <t>R137</t>
        </is>
      </c>
      <c r="H61" t="inlineStr">
        <is>
          <t>high</t>
        </is>
      </c>
      <c r="I61" t="inlineStr">
        <is>
          <t>Mileage method?</t>
        </is>
      </c>
      <c r="J61" t="inlineStr"/>
      <c r="K61" t="inlineStr">
        <is>
          <t>Card</t>
        </is>
      </c>
      <c r="L61" t="inlineStr">
        <is>
          <t>Actual expense method only. If the client uses standard mileage (2026: 72.5 cents Jan 1 to Jun 30, 76 cents Jul 1 to Dec 31), do not deduct fuel separately.</t>
        </is>
      </c>
    </row>
    <row r="62">
      <c r="A62" s="10" t="n">
        <v>46061</v>
      </c>
      <c r="B62" t="inlineStr">
        <is>
          <t>Checking 1234</t>
        </is>
      </c>
      <c r="C62" t="inlineStr">
        <is>
          <t>STRIPE TRANSFER ST-K9045Q</t>
        </is>
      </c>
      <c r="D62" s="12" t="n">
        <v>1408.43</v>
      </c>
      <c r="E62" t="inlineStr">
        <is>
          <t>Gross receipts: Stripe payouts</t>
        </is>
      </c>
      <c r="F62" s="14" t="inlineStr">
        <is>
          <t>income_1</t>
        </is>
      </c>
      <c r="G62" t="inlineStr">
        <is>
          <t>R030</t>
        </is>
      </c>
      <c r="H62" t="inlineStr">
        <is>
          <t>high</t>
        </is>
      </c>
      <c r="I62" t="inlineStr"/>
      <c r="J62" t="inlineStr"/>
      <c r="K62" t="inlineStr">
        <is>
          <t>Bank debit</t>
        </is>
      </c>
      <c r="L62" t="inlineStr">
        <is>
          <t>Stripe payout. Payouts are net of fees; preparer may gross up using the 1099-K.</t>
        </is>
      </c>
    </row>
    <row r="63">
      <c r="A63" s="10" t="n">
        <v>46062</v>
      </c>
      <c r="B63" t="inlineStr">
        <is>
          <t>Card 9876</t>
        </is>
      </c>
      <c r="C63" t="inlineStr">
        <is>
          <t>JIFFY LUBE #1581</t>
        </is>
      </c>
      <c r="D63" s="12" t="n">
        <v>-90.72</v>
      </c>
      <c r="E63" t="inlineStr">
        <is>
          <t>Car and truck: service and tires</t>
        </is>
      </c>
      <c r="F63" s="14" t="inlineStr">
        <is>
          <t>9</t>
        </is>
      </c>
      <c r="G63" t="inlineStr">
        <is>
          <t>R168</t>
        </is>
      </c>
      <c r="H63" t="inlineStr">
        <is>
          <t>high</t>
        </is>
      </c>
      <c r="I63" t="inlineStr"/>
      <c r="J63" t="inlineStr"/>
      <c r="K63" t="inlineStr">
        <is>
          <t>Card</t>
        </is>
      </c>
      <c r="L63" t="inlineStr">
        <is>
          <t>Vehicle upkeep. Actual expense method only; not deducted separately if the client uses standard mileage.</t>
        </is>
      </c>
    </row>
    <row r="64">
      <c r="A64" s="10" t="n">
        <v>46062</v>
      </c>
      <c r="B64" t="inlineStr">
        <is>
          <t>Card 9876</t>
        </is>
      </c>
      <c r="C64" t="inlineStr">
        <is>
          <t>QT 0128 FENTON MO</t>
        </is>
      </c>
      <c r="D64" s="12" t="n">
        <v>-72.03</v>
      </c>
      <c r="E64" t="inlineStr">
        <is>
          <t>Car and truck: fuel</t>
        </is>
      </c>
      <c r="F64" s="14" t="inlineStr">
        <is>
          <t>9</t>
        </is>
      </c>
      <c r="G64" t="inlineStr">
        <is>
          <t>R153</t>
        </is>
      </c>
      <c r="H64" t="inlineStr">
        <is>
          <t>high</t>
        </is>
      </c>
      <c r="I64" t="inlineStr">
        <is>
          <t>Mileage method?</t>
        </is>
      </c>
      <c r="J64" t="inlineStr"/>
      <c r="K64" t="inlineStr">
        <is>
          <t>Card</t>
        </is>
      </c>
      <c r="L64" t="inlineStr">
        <is>
          <t>Actual expense method only. If the client uses standard mileage (2026: 72.5 cents Jan 1 to Jun 30, 76 cents Jul 1 to Dec 31), do not deduct fuel separately.</t>
        </is>
      </c>
    </row>
    <row r="65">
      <c r="A65" s="10" t="n">
        <v>46063</v>
      </c>
      <c r="B65" t="inlineStr">
        <is>
          <t>Card 9876</t>
        </is>
      </c>
      <c r="C65" t="inlineStr">
        <is>
          <t>DETAILED IMAGE LLC</t>
        </is>
      </c>
      <c r="D65" s="12" t="n">
        <v>-121.34</v>
      </c>
      <c r="E65" t="inlineStr">
        <is>
          <t>Supplies: detailing products</t>
        </is>
      </c>
      <c r="F65" s="14" t="inlineStr">
        <is>
          <t>22</t>
        </is>
      </c>
      <c r="G65" t="inlineStr">
        <is>
          <t>R190</t>
        </is>
      </c>
      <c r="H65" t="inlineStr">
        <is>
          <t>high</t>
        </is>
      </c>
      <c r="I65" t="inlineStr"/>
      <c r="J65" t="inlineStr"/>
      <c r="K65" t="inlineStr">
        <is>
          <t>Card</t>
        </is>
      </c>
      <c r="L65" t="inlineStr">
        <is>
          <t>Detailing chemicals, pads, and towels.</t>
        </is>
      </c>
    </row>
    <row r="66">
      <c r="A66" s="10" t="n">
        <v>46063</v>
      </c>
      <c r="B66" t="inlineStr">
        <is>
          <t>Checking 1234</t>
        </is>
      </c>
      <c r="C66" t="inlineStr">
        <is>
          <t>ALLY AUTO PAYMENT</t>
        </is>
      </c>
      <c r="D66" s="12" t="n">
        <v>-412.66</v>
      </c>
      <c r="E66" t="inlineStr">
        <is>
          <t>Vehicle loan payment</t>
        </is>
      </c>
      <c r="F66" s="14" t="inlineStr">
        <is>
          <t>ask</t>
        </is>
      </c>
      <c r="G66" t="inlineStr">
        <is>
          <t>R023</t>
        </is>
      </c>
      <c r="H66" t="inlineStr">
        <is>
          <t>medium</t>
        </is>
      </c>
      <c r="I66" t="inlineStr">
        <is>
          <t>ASK CLIENT</t>
        </is>
      </c>
      <c r="J66" t="inlineStr">
        <is>
          <t>Ally</t>
        </is>
      </c>
      <c r="K66" t="inlineStr">
        <is>
          <t>ACH</t>
        </is>
      </c>
      <c r="L66" t="inlineStr">
        <is>
          <t>Vehicle loan. Loan payment. Split principal (not deductible) and interest (line 16b). Need the loan statement.</t>
        </is>
      </c>
    </row>
    <row r="67">
      <c r="A67" s="10" t="n">
        <v>46064</v>
      </c>
      <c r="B67" t="inlineStr">
        <is>
          <t>Card 9876</t>
        </is>
      </c>
      <c r="C67" t="inlineStr">
        <is>
          <t>UPWORK -REF 812345 WEBSITE FIX</t>
        </is>
      </c>
      <c r="D67" s="12" t="n">
        <v>-340</v>
      </c>
      <c r="E67" t="inlineStr">
        <is>
          <t>Contract labor: Upwork</t>
        </is>
      </c>
      <c r="F67" s="14" t="inlineStr">
        <is>
          <t>11</t>
        </is>
      </c>
      <c r="G67" t="inlineStr">
        <is>
          <t>R094</t>
        </is>
      </c>
      <c r="H67" t="inlineStr">
        <is>
          <t>medium</t>
        </is>
      </c>
      <c r="I67" t="inlineStr"/>
      <c r="J67" t="inlineStr">
        <is>
          <t>Upwork freelancer</t>
        </is>
      </c>
      <c r="K67" t="inlineStr">
        <is>
          <t>Card</t>
        </is>
      </c>
      <c r="L67" t="inlineStr">
        <is>
          <t>Freelancer paid through Upwork. Line 11 for the work; Upwork fees can be line 10. Upwork handles 1099-K reporting; no 1099-NEC from you.</t>
        </is>
      </c>
    </row>
    <row r="68">
      <c r="A68" s="10" t="n">
        <v>46065</v>
      </c>
      <c r="B68" t="inlineStr">
        <is>
          <t>Card 9876</t>
        </is>
      </c>
      <c r="C68" t="inlineStr">
        <is>
          <t>PAYMENT RECEIVED THANK YOU</t>
        </is>
      </c>
      <c r="D68" s="12" t="n">
        <v>1834.4</v>
      </c>
      <c r="E68" t="inlineStr">
        <is>
          <t>Credit card payment received</t>
        </is>
      </c>
      <c r="F68" s="14" t="inlineStr">
        <is>
          <t>transfer</t>
        </is>
      </c>
      <c r="G68" t="inlineStr">
        <is>
          <t>R042</t>
        </is>
      </c>
      <c r="H68" t="inlineStr">
        <is>
          <t>high</t>
        </is>
      </c>
      <c r="I68" t="inlineStr"/>
      <c r="J68" t="inlineStr">
        <is>
          <t>Own card</t>
        </is>
      </c>
      <c r="K68" t="inlineStr">
        <is>
          <t>Transfer</t>
        </is>
      </c>
      <c r="L68" t="inlineStr">
        <is>
          <t>Card payment received. Matches a checking withdrawal.</t>
        </is>
      </c>
    </row>
    <row r="69">
      <c r="A69" s="10" t="n">
        <v>46065</v>
      </c>
      <c r="B69" t="inlineStr">
        <is>
          <t>Card 9876</t>
        </is>
      </c>
      <c r="C69" t="inlineStr">
        <is>
          <t>QT 0128 FENTON MO</t>
        </is>
      </c>
      <c r="D69" s="12" t="n">
        <v>-54.75</v>
      </c>
      <c r="E69" t="inlineStr">
        <is>
          <t>Car and truck: fuel</t>
        </is>
      </c>
      <c r="F69" s="14" t="inlineStr">
        <is>
          <t>9</t>
        </is>
      </c>
      <c r="G69" t="inlineStr">
        <is>
          <t>R153</t>
        </is>
      </c>
      <c r="H69" t="inlineStr">
        <is>
          <t>high</t>
        </is>
      </c>
      <c r="I69" t="inlineStr">
        <is>
          <t>Mileage method?</t>
        </is>
      </c>
      <c r="J69" t="inlineStr"/>
      <c r="K69" t="inlineStr">
        <is>
          <t>Card</t>
        </is>
      </c>
      <c r="L69" t="inlineStr">
        <is>
          <t>Actual expense method only. If the client uses standard mileage (2026: 72.5 cents Jan 1 to Jun 30, 76 cents Jul 1 to Dec 31), do not deduct fuel separately.</t>
        </is>
      </c>
    </row>
    <row r="70">
      <c r="A70" s="10" t="n">
        <v>46065</v>
      </c>
      <c r="B70" t="inlineStr">
        <is>
          <t>Checking 1234</t>
        </is>
      </c>
      <c r="C70" t="inlineStr">
        <is>
          <t>PAYMENT TO CARD ENDING 9876</t>
        </is>
      </c>
      <c r="D70" s="12" t="n">
        <v>-1834.4</v>
      </c>
      <c r="E70" t="inlineStr">
        <is>
          <t>Credit card payment</t>
        </is>
      </c>
      <c r="F70" s="14" t="inlineStr">
        <is>
          <t>transfer</t>
        </is>
      </c>
      <c r="G70" t="inlineStr">
        <is>
          <t>R041</t>
        </is>
      </c>
      <c r="H70" t="inlineStr">
        <is>
          <t>high</t>
        </is>
      </c>
      <c r="I70" t="inlineStr"/>
      <c r="J70" t="inlineStr">
        <is>
          <t>Own card</t>
        </is>
      </c>
      <c r="K70" t="inlineStr">
        <is>
          <t>Transfer</t>
        </is>
      </c>
      <c r="L70" t="inlineStr">
        <is>
          <t>Paying the business card. Not an expense; card charges are categorized on the card side.</t>
        </is>
      </c>
    </row>
    <row r="71">
      <c r="A71" s="10" t="n">
        <v>46065</v>
      </c>
      <c r="B71" t="inlineStr">
        <is>
          <t>Checking 1234</t>
        </is>
      </c>
      <c r="C71" t="inlineStr">
        <is>
          <t>SQUARE INC DES:SQ260212 ID:T328466</t>
        </is>
      </c>
      <c r="D71" s="12" t="n">
        <v>998.71</v>
      </c>
      <c r="E71" t="inlineStr">
        <is>
          <t>Gross receipts: Square payouts</t>
        </is>
      </c>
      <c r="F71" s="14" t="inlineStr">
        <is>
          <t>income_1</t>
        </is>
      </c>
      <c r="G71" t="inlineStr">
        <is>
          <t>R031</t>
        </is>
      </c>
      <c r="H71" t="inlineStr">
        <is>
          <t>high</t>
        </is>
      </c>
      <c r="I71" t="inlineStr"/>
      <c r="J71" t="inlineStr"/>
      <c r="K71" t="inlineStr">
        <is>
          <t>Bank debit</t>
        </is>
      </c>
      <c r="L71" t="inlineStr">
        <is>
          <t>Square payout. Net of fees; compare to the 1099-K.</t>
        </is>
      </c>
    </row>
    <row r="72">
      <c r="A72" s="10" t="n">
        <v>46066</v>
      </c>
      <c r="B72" t="inlineStr">
        <is>
          <t>Card 9876</t>
        </is>
      </c>
      <c r="C72" t="inlineStr">
        <is>
          <t>PHILLIPS 66 1182 KIRKWOOD MO</t>
        </is>
      </c>
      <c r="D72" s="12" t="n">
        <v>-76.98</v>
      </c>
      <c r="E72" t="inlineStr">
        <is>
          <t>Car and truck: fuel</t>
        </is>
      </c>
      <c r="F72" s="14" t="inlineStr">
        <is>
          <t>9</t>
        </is>
      </c>
      <c r="G72" t="inlineStr">
        <is>
          <t>R147</t>
        </is>
      </c>
      <c r="H72" t="inlineStr">
        <is>
          <t>high</t>
        </is>
      </c>
      <c r="I72" t="inlineStr">
        <is>
          <t>Mileage method?</t>
        </is>
      </c>
      <c r="J72" t="inlineStr"/>
      <c r="K72" t="inlineStr">
        <is>
          <t>Card</t>
        </is>
      </c>
      <c r="L72" t="inlineStr">
        <is>
          <t>Actual expense method only. If the client uses standard mileage (2026: 72.5 cents Jan 1 to Jun 30, 76 cents Jul 1 to Dec 31), do not deduct fuel separately.</t>
        </is>
      </c>
    </row>
    <row r="73">
      <c r="A73" s="10" t="n">
        <v>46066</v>
      </c>
      <c r="B73" t="inlineStr">
        <is>
          <t>Card 9876</t>
        </is>
      </c>
      <c r="C73" t="inlineStr">
        <is>
          <t>STARBUCKS STORE 12345</t>
        </is>
      </c>
      <c r="D73" s="12" t="n">
        <v>-38.64</v>
      </c>
      <c r="E73" t="inlineStr">
        <is>
          <t>Meals: coffee</t>
        </is>
      </c>
      <c r="F73" s="14" t="inlineStr">
        <is>
          <t>24b</t>
        </is>
      </c>
      <c r="G73" t="inlineStr">
        <is>
          <t>R278</t>
        </is>
      </c>
      <c r="H73" t="inlineStr">
        <is>
          <t>low</t>
        </is>
      </c>
      <c r="I73" t="inlineStr">
        <is>
          <t>LOW CONFIDENCE: ask client; Meals 50%</t>
        </is>
      </c>
      <c r="J73" t="inlineStr"/>
      <c r="K73" t="inlineStr">
        <is>
          <t>Card</t>
        </is>
      </c>
      <c r="L73" t="inlineStr">
        <is>
          <t>Fast food or coffee. Often personal. 50% if business. Confirm purpose.</t>
        </is>
      </c>
    </row>
    <row r="74">
      <c r="A74" s="10" t="n">
        <v>46067</v>
      </c>
      <c r="B74" t="inlineStr">
        <is>
          <t>Checking 1234</t>
        </is>
      </c>
      <c r="C74" t="inlineStr">
        <is>
          <t>ATM WITHDRAWAL 9572 GRAVOIS AVE ST LOUIS</t>
        </is>
      </c>
      <c r="D74" s="12" t="n">
        <v>-200</v>
      </c>
      <c r="E74" t="inlineStr">
        <is>
          <t>Cash withdrawal</t>
        </is>
      </c>
      <c r="F74" s="14" t="inlineStr">
        <is>
          <t>owner_draw</t>
        </is>
      </c>
      <c r="G74" t="inlineStr">
        <is>
          <t>R060</t>
        </is>
      </c>
      <c r="H74" t="inlineStr">
        <is>
          <t>low</t>
        </is>
      </c>
      <c r="I74" t="inlineStr">
        <is>
          <t>LOW CONFIDENCE: ask client</t>
        </is>
      </c>
      <c r="J74" t="inlineStr"/>
      <c r="K74" t="inlineStr">
        <is>
          <t>Bank debit</t>
        </is>
      </c>
      <c r="L74" t="inlineStr">
        <is>
          <t>Cash withdrawal. Treated as owner draw unless the client shows a business use with receipts.</t>
        </is>
      </c>
    </row>
    <row r="75">
      <c r="A75" s="10" t="n">
        <v>46069</v>
      </c>
      <c r="B75" t="inlineStr">
        <is>
          <t>Card 9876</t>
        </is>
      </c>
      <c r="C75" t="inlineStr">
        <is>
          <t>VERIZON WIRELESS</t>
        </is>
      </c>
      <c r="D75" s="12" t="n">
        <v>-92.15000000000001</v>
      </c>
      <c r="E75" t="inlineStr">
        <is>
          <t>Utilities: phone</t>
        </is>
      </c>
      <c r="F75" s="14" t="inlineStr">
        <is>
          <t>25</t>
        </is>
      </c>
      <c r="G75" t="inlineStr">
        <is>
          <t>R231</t>
        </is>
      </c>
      <c r="H75" t="inlineStr">
        <is>
          <t>medium</t>
        </is>
      </c>
      <c r="I75" t="inlineStr"/>
      <c r="J75" t="inlineStr"/>
      <c r="K75" t="inlineStr">
        <is>
          <t>Card</t>
        </is>
      </c>
      <c r="L75" t="inlineStr">
        <is>
          <t>Phone or internet. Business share only if the line is also personal.</t>
        </is>
      </c>
    </row>
    <row r="76">
      <c r="A76" s="10" t="n">
        <v>46070</v>
      </c>
      <c r="B76" t="inlineStr">
        <is>
          <t>Card 9876</t>
        </is>
      </c>
      <c r="C76" t="inlineStr">
        <is>
          <t>FIRST WATCH 0211 CLAYTON</t>
        </is>
      </c>
      <c r="D76" s="12" t="n">
        <v>-44.42</v>
      </c>
      <c r="E76" t="inlineStr">
        <is>
          <t>Meals: restaurant</t>
        </is>
      </c>
      <c r="F76" s="14" t="inlineStr">
        <is>
          <t>24b</t>
        </is>
      </c>
      <c r="G76" t="inlineStr">
        <is>
          <t>R304</t>
        </is>
      </c>
      <c r="H76" t="inlineStr">
        <is>
          <t>medium</t>
        </is>
      </c>
      <c r="I76" t="inlineStr">
        <is>
          <t>Meals 50%</t>
        </is>
      </c>
      <c r="J76" t="inlineStr"/>
      <c r="K76" t="inlineStr">
        <is>
          <t>Card</t>
        </is>
      </c>
      <c r="L76" t="inlineStr">
        <is>
          <t>Meals. 50% deductible. Confirm business purpose and who attended.</t>
        </is>
      </c>
    </row>
    <row r="77">
      <c r="A77" s="10" t="n">
        <v>46070</v>
      </c>
      <c r="B77" t="inlineStr">
        <is>
          <t>Card 9876</t>
        </is>
      </c>
      <c r="C77" t="inlineStr">
        <is>
          <t>SCHNUCKS #441 ST LOUIS</t>
        </is>
      </c>
      <c r="D77" s="12" t="n">
        <v>-73.8</v>
      </c>
      <c r="E77" t="inlineStr">
        <is>
          <t>Grocery store</t>
        </is>
      </c>
      <c r="F77" s="14" t="inlineStr">
        <is>
          <t>ask</t>
        </is>
      </c>
      <c r="G77" t="inlineStr">
        <is>
          <t>R311</t>
        </is>
      </c>
      <c r="H77" t="inlineStr">
        <is>
          <t>low</t>
        </is>
      </c>
      <c r="I77" t="inlineStr">
        <is>
          <t>ASK CLIENT</t>
        </is>
      </c>
      <c r="J77" t="inlineStr"/>
      <c r="K77" t="inlineStr">
        <is>
          <t>Card</t>
        </is>
      </c>
      <c r="L77" t="inlineStr">
        <is>
          <t>Grocery store. Usually personal. Ask what was bought.</t>
        </is>
      </c>
    </row>
    <row r="78">
      <c r="A78" s="10" t="n">
        <v>46071</v>
      </c>
      <c r="B78" t="inlineStr">
        <is>
          <t>Card 9876</t>
        </is>
      </c>
      <c r="C78" t="inlineStr">
        <is>
          <t>CHEMICAL GUYS ONLINE</t>
        </is>
      </c>
      <c r="D78" s="12" t="n">
        <v>-206.06</v>
      </c>
      <c r="E78" t="inlineStr">
        <is>
          <t>Supplies: detailing products</t>
        </is>
      </c>
      <c r="F78" s="14" t="inlineStr">
        <is>
          <t>22</t>
        </is>
      </c>
      <c r="G78" t="inlineStr">
        <is>
          <t>R190</t>
        </is>
      </c>
      <c r="H78" t="inlineStr">
        <is>
          <t>high</t>
        </is>
      </c>
      <c r="I78" t="inlineStr"/>
      <c r="J78" t="inlineStr"/>
      <c r="K78" t="inlineStr">
        <is>
          <t>Card</t>
        </is>
      </c>
      <c r="L78" t="inlineStr">
        <is>
          <t>Detailing chemicals, pads, and towels.</t>
        </is>
      </c>
    </row>
    <row r="79">
      <c r="A79" s="10" t="n">
        <v>46071</v>
      </c>
      <c r="B79" t="inlineStr">
        <is>
          <t>Checking 1234</t>
        </is>
      </c>
      <c r="C79" t="inlineStr">
        <is>
          <t>ACH CREDIT ARCHWAY FLEET SVCS INV 2602</t>
        </is>
      </c>
      <c r="D79" s="12" t="n">
        <v>1512.33</v>
      </c>
      <c r="E79" t="inlineStr">
        <is>
          <t>Electronic deposit</t>
        </is>
      </c>
      <c r="F79" s="14" t="inlineStr">
        <is>
          <t>ask</t>
        </is>
      </c>
      <c r="G79" t="inlineStr">
        <is>
          <t>R326</t>
        </is>
      </c>
      <c r="H79" t="inlineStr">
        <is>
          <t>low</t>
        </is>
      </c>
      <c r="I79" t="inlineStr">
        <is>
          <t>ASK CLIENT</t>
        </is>
      </c>
      <c r="J79" t="inlineStr">
        <is>
          <t>Archway Fleet Services</t>
        </is>
      </c>
      <c r="K79" t="inlineStr">
        <is>
          <t>Bank debit</t>
        </is>
      </c>
      <c r="L79" t="inlineStr">
        <is>
          <t>Electronic deposit. Customer payment, refund, loan, or owner money? Ask.</t>
        </is>
      </c>
    </row>
    <row r="80">
      <c r="A80" s="10" t="n">
        <v>46072</v>
      </c>
      <c r="B80" t="inlineStr">
        <is>
          <t>Card 9876</t>
        </is>
      </c>
      <c r="C80" t="inlineStr">
        <is>
          <t>NETFLIX.COM</t>
        </is>
      </c>
      <c r="D80" s="12" t="n">
        <v>-15.49</v>
      </c>
      <c r="E80" t="inlineStr">
        <is>
          <t>Streaming</t>
        </is>
      </c>
      <c r="F80" s="14" t="inlineStr">
        <is>
          <t>ask</t>
        </is>
      </c>
      <c r="G80" t="inlineStr">
        <is>
          <t>R228</t>
        </is>
      </c>
      <c r="H80" t="inlineStr">
        <is>
          <t>low</t>
        </is>
      </c>
      <c r="I80" t="inlineStr">
        <is>
          <t>ASK CLIENT</t>
        </is>
      </c>
      <c r="J80" t="inlineStr"/>
      <c r="K80" t="inlineStr">
        <is>
          <t>Card</t>
        </is>
      </c>
      <c r="L80" t="inlineStr">
        <is>
          <t>Streaming service. Usually personal.</t>
        </is>
      </c>
    </row>
    <row r="81">
      <c r="A81" s="10" t="n">
        <v>46072</v>
      </c>
      <c r="B81" t="inlineStr">
        <is>
          <t>Card 9876</t>
        </is>
      </c>
      <c r="C81" t="inlineStr">
        <is>
          <t>TST* PAPPY'S SMOKEHOUSE</t>
        </is>
      </c>
      <c r="D81" s="12" t="n">
        <v>-40.49</v>
      </c>
      <c r="E81" t="inlineStr">
        <is>
          <t>Meals: restaurant</t>
        </is>
      </c>
      <c r="F81" s="14" t="inlineStr">
        <is>
          <t>24b</t>
        </is>
      </c>
      <c r="G81" t="inlineStr">
        <is>
          <t>R303</t>
        </is>
      </c>
      <c r="H81" t="inlineStr">
        <is>
          <t>medium</t>
        </is>
      </c>
      <c r="I81" t="inlineStr">
        <is>
          <t>Meals 50%</t>
        </is>
      </c>
      <c r="J81" t="inlineStr"/>
      <c r="K81" t="inlineStr">
        <is>
          <t>Card</t>
        </is>
      </c>
      <c r="L81" t="inlineStr">
        <is>
          <t>Meals. 50% deductible. Confirm business purpose and who attended.</t>
        </is>
      </c>
    </row>
    <row r="82">
      <c r="A82" s="10" t="n">
        <v>46072</v>
      </c>
      <c r="B82" t="inlineStr">
        <is>
          <t>Checking 1234</t>
        </is>
      </c>
      <c r="C82" t="inlineStr">
        <is>
          <t>CHECK 1044 GATEWAY CITY LAW LLC</t>
        </is>
      </c>
      <c r="D82" s="12" t="n">
        <v>-850</v>
      </c>
      <c r="E82" t="inlineStr">
        <is>
          <t>Legal and professional: legal</t>
        </is>
      </c>
      <c r="F82" s="14" t="inlineStr">
        <is>
          <t>17</t>
        </is>
      </c>
      <c r="G82" t="inlineStr">
        <is>
          <t>R118</t>
        </is>
      </c>
      <c r="H82" t="inlineStr">
        <is>
          <t>medium</t>
        </is>
      </c>
      <c r="I82" t="inlineStr"/>
      <c r="J82" t="inlineStr">
        <is>
          <t>Gateway City Law LLC</t>
        </is>
      </c>
      <c r="K82" t="inlineStr">
        <is>
          <t>Check</t>
        </is>
      </c>
      <c r="L82" t="inlineStr">
        <is>
          <t>Attorney or law firm. Paid by check or ACH: check the 1099 watchlist.</t>
        </is>
      </c>
    </row>
    <row r="83">
      <c r="A83" s="10" t="n">
        <v>46072</v>
      </c>
      <c r="B83" t="inlineStr">
        <is>
          <t>Checking 1234</t>
        </is>
      </c>
      <c r="C83" t="inlineStr">
        <is>
          <t>SQUARE INC DES:SQ260219 ID:T385684</t>
        </is>
      </c>
      <c r="D83" s="12" t="n">
        <v>533.38</v>
      </c>
      <c r="E83" t="inlineStr">
        <is>
          <t>Gross receipts: Square payouts</t>
        </is>
      </c>
      <c r="F83" s="14" t="inlineStr">
        <is>
          <t>income_1</t>
        </is>
      </c>
      <c r="G83" t="inlineStr">
        <is>
          <t>R031</t>
        </is>
      </c>
      <c r="H83" t="inlineStr">
        <is>
          <t>high</t>
        </is>
      </c>
      <c r="I83" t="inlineStr"/>
      <c r="J83" t="inlineStr"/>
      <c r="K83" t="inlineStr">
        <is>
          <t>Bank debit</t>
        </is>
      </c>
      <c r="L83" t="inlineStr">
        <is>
          <t>Square payout. Net of fees; compare to the 1099-K.</t>
        </is>
      </c>
    </row>
    <row r="84">
      <c r="A84" s="10" t="n">
        <v>46074</v>
      </c>
      <c r="B84" t="inlineStr">
        <is>
          <t>Card 9876</t>
        </is>
      </c>
      <c r="C84" t="inlineStr">
        <is>
          <t>THE HOME DEPOT #7726</t>
        </is>
      </c>
      <c r="D84" s="12" t="n">
        <v>-42.68</v>
      </c>
      <c r="E84" t="inlineStr">
        <is>
          <t>Supplies: home improvement store</t>
        </is>
      </c>
      <c r="F84" s="14" t="inlineStr">
        <is>
          <t>22</t>
        </is>
      </c>
      <c r="G84" t="inlineStr">
        <is>
          <t>R193</t>
        </is>
      </c>
      <c r="H84" t="inlineStr">
        <is>
          <t>medium</t>
        </is>
      </c>
      <c r="I84" t="inlineStr"/>
      <c r="J84" t="inlineStr"/>
      <c r="K84" t="inlineStr">
        <is>
          <t>Card</t>
        </is>
      </c>
      <c r="L84" t="inlineStr">
        <is>
          <t>Home store. Can include personal items. Spot check receipts.</t>
        </is>
      </c>
    </row>
    <row r="85">
      <c r="A85" s="10" t="n">
        <v>46075</v>
      </c>
      <c r="B85" t="inlineStr">
        <is>
          <t>Checking 1234</t>
        </is>
      </c>
      <c r="C85" t="inlineStr">
        <is>
          <t>SQUARE INC DES:SQ260222 ID:T358345</t>
        </is>
      </c>
      <c r="D85" s="12" t="n">
        <v>578.1</v>
      </c>
      <c r="E85" t="inlineStr">
        <is>
          <t>Gross receipts: Square payouts</t>
        </is>
      </c>
      <c r="F85" s="14" t="inlineStr">
        <is>
          <t>income_1</t>
        </is>
      </c>
      <c r="G85" t="inlineStr">
        <is>
          <t>R031</t>
        </is>
      </c>
      <c r="H85" t="inlineStr">
        <is>
          <t>high</t>
        </is>
      </c>
      <c r="I85" t="inlineStr"/>
      <c r="J85" t="inlineStr"/>
      <c r="K85" t="inlineStr">
        <is>
          <t>Bank debit</t>
        </is>
      </c>
      <c r="L85" t="inlineStr">
        <is>
          <t>Square payout. Net of fees; compare to the 1099-K.</t>
        </is>
      </c>
    </row>
    <row r="86">
      <c r="A86" s="10" t="n">
        <v>46075</v>
      </c>
      <c r="B86" t="inlineStr">
        <is>
          <t>Checking 1234</t>
        </is>
      </c>
      <c r="C86" t="inlineStr">
        <is>
          <t>STRIPE TRANSFER ST-E7880Q</t>
        </is>
      </c>
      <c r="D86" s="12" t="n">
        <v>964.24</v>
      </c>
      <c r="E86" t="inlineStr">
        <is>
          <t>Gross receipts: Stripe payouts</t>
        </is>
      </c>
      <c r="F86" s="14" t="inlineStr">
        <is>
          <t>income_1</t>
        </is>
      </c>
      <c r="G86" t="inlineStr">
        <is>
          <t>R030</t>
        </is>
      </c>
      <c r="H86" t="inlineStr">
        <is>
          <t>high</t>
        </is>
      </c>
      <c r="I86" t="inlineStr"/>
      <c r="J86" t="inlineStr"/>
      <c r="K86" t="inlineStr">
        <is>
          <t>Bank debit</t>
        </is>
      </c>
      <c r="L86" t="inlineStr">
        <is>
          <t>Stripe payout. Payouts are net of fees; preparer may gross up using the 1099-K.</t>
        </is>
      </c>
    </row>
    <row r="87">
      <c r="A87" s="10" t="n">
        <v>46076</v>
      </c>
      <c r="B87" t="inlineStr">
        <is>
          <t>Checking 1234</t>
        </is>
      </c>
      <c r="C87" t="inlineStr">
        <is>
          <t>SQUARE INC DES:SQ260223 ID:T365340</t>
        </is>
      </c>
      <c r="D87" s="12" t="n">
        <v>354.36</v>
      </c>
      <c r="E87" t="inlineStr">
        <is>
          <t>Gross receipts: Square payouts</t>
        </is>
      </c>
      <c r="F87" s="14" t="inlineStr">
        <is>
          <t>income_1</t>
        </is>
      </c>
      <c r="G87" t="inlineStr">
        <is>
          <t>R031</t>
        </is>
      </c>
      <c r="H87" t="inlineStr">
        <is>
          <t>high</t>
        </is>
      </c>
      <c r="I87" t="inlineStr"/>
      <c r="J87" t="inlineStr"/>
      <c r="K87" t="inlineStr">
        <is>
          <t>Bank debit</t>
        </is>
      </c>
      <c r="L87" t="inlineStr">
        <is>
          <t>Square payout. Net of fees; compare to the 1099-K.</t>
        </is>
      </c>
    </row>
    <row r="88">
      <c r="A88" s="10" t="n">
        <v>46078</v>
      </c>
      <c r="B88" t="inlineStr">
        <is>
          <t>Checking 1234</t>
        </is>
      </c>
      <c r="C88" t="inlineStr">
        <is>
          <t>ONLINE TRANSFER TO PERSONAL CHK XXXX5521</t>
        </is>
      </c>
      <c r="D88" s="12" t="n">
        <v>-1500</v>
      </c>
      <c r="E88" t="inlineStr">
        <is>
          <t>Owner draw</t>
        </is>
      </c>
      <c r="F88" s="14" t="inlineStr">
        <is>
          <t>owner_draw</t>
        </is>
      </c>
      <c r="G88" t="inlineStr">
        <is>
          <t>R047</t>
        </is>
      </c>
      <c r="H88" t="inlineStr">
        <is>
          <t>medium</t>
        </is>
      </c>
      <c r="I88" t="inlineStr"/>
      <c r="J88" t="inlineStr">
        <is>
          <t>Owner</t>
        </is>
      </c>
      <c r="K88" t="inlineStr">
        <is>
          <t>Transfer</t>
        </is>
      </c>
      <c r="L88" t="inlineStr">
        <is>
          <t>Money moved to the owner. Not deductible.</t>
        </is>
      </c>
    </row>
    <row r="89">
      <c r="A89" s="10" t="n">
        <v>46078</v>
      </c>
      <c r="B89" t="inlineStr">
        <is>
          <t>Checking 1234</t>
        </is>
      </c>
      <c r="C89" t="inlineStr">
        <is>
          <t>SQUARE INC DES:SQ260225 ID:T386771</t>
        </is>
      </c>
      <c r="D89" s="12" t="n">
        <v>734.65</v>
      </c>
      <c r="E89" t="inlineStr">
        <is>
          <t>Gross receipts: Square payouts</t>
        </is>
      </c>
      <c r="F89" s="14" t="inlineStr">
        <is>
          <t>income_1</t>
        </is>
      </c>
      <c r="G89" t="inlineStr">
        <is>
          <t>R031</t>
        </is>
      </c>
      <c r="H89" t="inlineStr">
        <is>
          <t>high</t>
        </is>
      </c>
      <c r="I89" t="inlineStr"/>
      <c r="J89" t="inlineStr"/>
      <c r="K89" t="inlineStr">
        <is>
          <t>Bank debit</t>
        </is>
      </c>
      <c r="L89" t="inlineStr">
        <is>
          <t>Square payout. Net of fees; compare to the 1099-K.</t>
        </is>
      </c>
    </row>
    <row r="90">
      <c r="A90" s="10" t="n">
        <v>46079</v>
      </c>
      <c r="B90" t="inlineStr">
        <is>
          <t>Card 9876</t>
        </is>
      </c>
      <c r="C90" t="inlineStr">
        <is>
          <t>CHEMICAL GUYS ONLINE</t>
        </is>
      </c>
      <c r="D90" s="12" t="n">
        <v>-181.21</v>
      </c>
      <c r="E90" t="inlineStr">
        <is>
          <t>Supplies: detailing products</t>
        </is>
      </c>
      <c r="F90" s="14" t="inlineStr">
        <is>
          <t>22</t>
        </is>
      </c>
      <c r="G90" t="inlineStr">
        <is>
          <t>R190</t>
        </is>
      </c>
      <c r="H90" t="inlineStr">
        <is>
          <t>high</t>
        </is>
      </c>
      <c r="I90" t="inlineStr"/>
      <c r="J90" t="inlineStr"/>
      <c r="K90" t="inlineStr">
        <is>
          <t>Card</t>
        </is>
      </c>
      <c r="L90" t="inlineStr">
        <is>
          <t>Detailing chemicals, pads, and towels.</t>
        </is>
      </c>
    </row>
    <row r="91">
      <c r="A91" s="10" t="n">
        <v>46079</v>
      </c>
      <c r="B91" t="inlineStr">
        <is>
          <t>Card 9876</t>
        </is>
      </c>
      <c r="C91" t="inlineStr">
        <is>
          <t>QT 0233 MAPLEWOOD MO</t>
        </is>
      </c>
      <c r="D91" s="12" t="n">
        <v>-59.15</v>
      </c>
      <c r="E91" t="inlineStr">
        <is>
          <t>Car and truck: fuel</t>
        </is>
      </c>
      <c r="F91" s="14" t="inlineStr">
        <is>
          <t>9</t>
        </is>
      </c>
      <c r="G91" t="inlineStr">
        <is>
          <t>R153</t>
        </is>
      </c>
      <c r="H91" t="inlineStr">
        <is>
          <t>high</t>
        </is>
      </c>
      <c r="I91" t="inlineStr">
        <is>
          <t>Mileage method?</t>
        </is>
      </c>
      <c r="J91" t="inlineStr"/>
      <c r="K91" t="inlineStr">
        <is>
          <t>Card</t>
        </is>
      </c>
      <c r="L91" t="inlineStr">
        <is>
          <t>Actual expense method only. If the client uses standard mileage (2026: 72.5 cents Jan 1 to Jun 30, 76 cents Jul 1 to Dec 31), do not deduct fuel separately.</t>
        </is>
      </c>
    </row>
    <row r="92">
      <c r="A92" s="10" t="n">
        <v>46080</v>
      </c>
      <c r="B92" t="inlineStr">
        <is>
          <t>Card 9876</t>
        </is>
      </c>
      <c r="C92" t="inlineStr">
        <is>
          <t>AMAZON MKTPL*G14916</t>
        </is>
      </c>
      <c r="D92" s="12" t="n">
        <v>-82.11</v>
      </c>
      <c r="E92" t="inlineStr">
        <is>
          <t>Amazon purchase</t>
        </is>
      </c>
      <c r="F92" s="14" t="inlineStr">
        <is>
          <t>ask</t>
        </is>
      </c>
      <c r="G92" t="inlineStr">
        <is>
          <t>R198</t>
        </is>
      </c>
      <c r="H92" t="inlineStr">
        <is>
          <t>low</t>
        </is>
      </c>
      <c r="I92" t="inlineStr">
        <is>
          <t>ASK CLIENT</t>
        </is>
      </c>
      <c r="J92" t="inlineStr"/>
      <c r="K92" t="inlineStr">
        <is>
          <t>Card</t>
        </is>
      </c>
      <c r="L92" t="inlineStr">
        <is>
          <t>Big box or online store. Often mixed business and personal. Ask what was bought.</t>
        </is>
      </c>
    </row>
    <row r="93">
      <c r="A93" s="10" t="n">
        <v>46080</v>
      </c>
      <c r="B93" t="inlineStr">
        <is>
          <t>Card 9876</t>
        </is>
      </c>
      <c r="C93" t="inlineStr">
        <is>
          <t>QT 0417 ST LOUIS MO</t>
        </is>
      </c>
      <c r="D93" s="12" t="n">
        <v>-62</v>
      </c>
      <c r="E93" t="inlineStr">
        <is>
          <t>Car and truck: fuel</t>
        </is>
      </c>
      <c r="F93" s="14" t="inlineStr">
        <is>
          <t>9</t>
        </is>
      </c>
      <c r="G93" t="inlineStr">
        <is>
          <t>R153</t>
        </is>
      </c>
      <c r="H93" t="inlineStr">
        <is>
          <t>high</t>
        </is>
      </c>
      <c r="I93" t="inlineStr">
        <is>
          <t>Mileage method?</t>
        </is>
      </c>
      <c r="J93" t="inlineStr"/>
      <c r="K93" t="inlineStr">
        <is>
          <t>Card</t>
        </is>
      </c>
      <c r="L93" t="inlineStr">
        <is>
          <t>Actual expense method only. If the client uses standard mileage (2026: 72.5 cents Jan 1 to Jun 30, 76 cents Jul 1 to Dec 31), do not deduct fuel separately.</t>
        </is>
      </c>
    </row>
    <row r="94">
      <c r="A94" s="10" t="n">
        <v>46080</v>
      </c>
      <c r="B94" t="inlineStr">
        <is>
          <t>Checking 1234</t>
        </is>
      </c>
      <c r="C94" t="inlineStr">
        <is>
          <t>SQUARE INC DES:SQ260227 ID:T325263</t>
        </is>
      </c>
      <c r="D94" s="12" t="n">
        <v>628.86</v>
      </c>
      <c r="E94" t="inlineStr">
        <is>
          <t>Gross receipts: Square payouts</t>
        </is>
      </c>
      <c r="F94" s="14" t="inlineStr">
        <is>
          <t>income_1</t>
        </is>
      </c>
      <c r="G94" t="inlineStr">
        <is>
          <t>R031</t>
        </is>
      </c>
      <c r="H94" t="inlineStr">
        <is>
          <t>high</t>
        </is>
      </c>
      <c r="I94" t="inlineStr"/>
      <c r="J94" t="inlineStr"/>
      <c r="K94" t="inlineStr">
        <is>
          <t>Bank debit</t>
        </is>
      </c>
      <c r="L94" t="inlineStr">
        <is>
          <t>Square payout. Net of fees; compare to the 1099-K.</t>
        </is>
      </c>
    </row>
    <row r="95">
      <c r="A95" s="10" t="n">
        <v>46081</v>
      </c>
      <c r="B95" t="inlineStr">
        <is>
          <t>Checking 1234</t>
        </is>
      </c>
      <c r="C95" t="inlineStr">
        <is>
          <t>MONTHLY SERVICE FEE</t>
        </is>
      </c>
      <c r="D95" s="12" t="n">
        <v>-15</v>
      </c>
      <c r="E95" t="inlineStr">
        <is>
          <t>Bank fees</t>
        </is>
      </c>
      <c r="F95" s="14" t="inlineStr">
        <is>
          <t>27a</t>
        </is>
      </c>
      <c r="G95" t="inlineStr">
        <is>
          <t>R075</t>
        </is>
      </c>
      <c r="H95" t="inlineStr">
        <is>
          <t>high</t>
        </is>
      </c>
      <c r="I95" t="inlineStr"/>
      <c r="J95" t="inlineStr"/>
      <c r="K95" t="inlineStr">
        <is>
          <t>Bank debit</t>
        </is>
      </c>
      <c r="L95" t="inlineStr">
        <is>
          <t>Bank service fee.</t>
        </is>
      </c>
    </row>
    <row r="96">
      <c r="A96" s="10" t="n">
        <v>46082</v>
      </c>
      <c r="B96" t="inlineStr">
        <is>
          <t>Checking 1234</t>
        </is>
      </c>
      <c r="C96" t="inlineStr">
        <is>
          <t>ACH DEBIT GARAGE RENT T WILLIAMS</t>
        </is>
      </c>
      <c r="D96" s="12" t="n">
        <v>-650</v>
      </c>
      <c r="E96" t="inlineStr">
        <is>
          <t>Rent: business property</t>
        </is>
      </c>
      <c r="F96" s="14" t="inlineStr">
        <is>
          <t>20b</t>
        </is>
      </c>
      <c r="G96" t="inlineStr">
        <is>
          <t>R182</t>
        </is>
      </c>
      <c r="H96" t="inlineStr">
        <is>
          <t>high</t>
        </is>
      </c>
      <c r="I96" t="inlineStr">
        <is>
          <t>1099 watch</t>
        </is>
      </c>
      <c r="J96" t="inlineStr">
        <is>
          <t>T. Williams (garage landlord)</t>
        </is>
      </c>
      <c r="K96" t="inlineStr">
        <is>
          <t>ACH</t>
        </is>
      </c>
      <c r="L96" t="inlineStr">
        <is>
          <t>Business rent. Paid by check or ACH to an individual or non-corporate landlord: check the 1099-MISC watchlist.</t>
        </is>
      </c>
    </row>
    <row r="97">
      <c r="A97" s="10" t="n">
        <v>46083</v>
      </c>
      <c r="B97" t="inlineStr">
        <is>
          <t>Card 9876</t>
        </is>
      </c>
      <c r="C97" t="inlineStr">
        <is>
          <t>GOOGLE *GSUITE_GATEWAYMOBIL</t>
        </is>
      </c>
      <c r="D97" s="12" t="n">
        <v>-7.2</v>
      </c>
      <c r="E97" t="inlineStr">
        <is>
          <t>Software: Google Workspace</t>
        </is>
      </c>
      <c r="F97" s="14" t="inlineStr">
        <is>
          <t>27a</t>
        </is>
      </c>
      <c r="G97" t="inlineStr">
        <is>
          <t>R211</t>
        </is>
      </c>
      <c r="H97" t="inlineStr">
        <is>
          <t>high</t>
        </is>
      </c>
      <c r="I97" t="inlineStr"/>
      <c r="J97" t="inlineStr"/>
      <c r="K97" t="inlineStr">
        <is>
          <t>Card</t>
        </is>
      </c>
      <c r="L97" t="inlineStr">
        <is>
          <t>Software subscription. Some preparers use line 18 instead. Keep it consistent.</t>
        </is>
      </c>
    </row>
    <row r="98">
      <c r="A98" s="10" t="n">
        <v>46083</v>
      </c>
      <c r="B98" t="inlineStr">
        <is>
          <t>Card 9876</t>
        </is>
      </c>
      <c r="C98" t="inlineStr">
        <is>
          <t>JOBBER SOFTWARE</t>
        </is>
      </c>
      <c r="D98" s="12" t="n">
        <v>-69</v>
      </c>
      <c r="E98" t="inlineStr">
        <is>
          <t>Software: scheduling and CRM</t>
        </is>
      </c>
      <c r="F98" s="14" t="inlineStr">
        <is>
          <t>27a</t>
        </is>
      </c>
      <c r="G98" t="inlineStr">
        <is>
          <t>R220</t>
        </is>
      </c>
      <c r="H98" t="inlineStr">
        <is>
          <t>high</t>
        </is>
      </c>
      <c r="I98" t="inlineStr"/>
      <c r="J98" t="inlineStr"/>
      <c r="K98" t="inlineStr">
        <is>
          <t>Card</t>
        </is>
      </c>
      <c r="L98" t="inlineStr">
        <is>
          <t>Software subscription. Some preparers use line 18 instead. Keep it consistent.</t>
        </is>
      </c>
    </row>
    <row r="99">
      <c r="A99" s="10" t="n">
        <v>46083</v>
      </c>
      <c r="B99" t="inlineStr">
        <is>
          <t>Card 9876</t>
        </is>
      </c>
      <c r="C99" t="inlineStr">
        <is>
          <t>PHILLIPS 66 1182 KIRKWOOD MO</t>
        </is>
      </c>
      <c r="D99" s="12" t="n">
        <v>-60.49</v>
      </c>
      <c r="E99" t="inlineStr">
        <is>
          <t>Car and truck: fuel</t>
        </is>
      </c>
      <c r="F99" s="14" t="inlineStr">
        <is>
          <t>9</t>
        </is>
      </c>
      <c r="G99" t="inlineStr">
        <is>
          <t>R147</t>
        </is>
      </c>
      <c r="H99" t="inlineStr">
        <is>
          <t>high</t>
        </is>
      </c>
      <c r="I99" t="inlineStr">
        <is>
          <t>Mileage method?</t>
        </is>
      </c>
      <c r="J99" t="inlineStr"/>
      <c r="K99" t="inlineStr">
        <is>
          <t>Card</t>
        </is>
      </c>
      <c r="L99" t="inlineStr">
        <is>
          <t>Actual expense method only. If the client uses standard mileage (2026: 72.5 cents Jan 1 to Jun 30, 76 cents Jul 1 to Dec 31), do not deduct fuel separately.</t>
        </is>
      </c>
    </row>
    <row r="100">
      <c r="A100" s="10" t="n">
        <v>46084</v>
      </c>
      <c r="B100" t="inlineStr">
        <is>
          <t>Card 9876</t>
        </is>
      </c>
      <c r="C100" t="inlineStr">
        <is>
          <t>GOOGLE *ADS3620009920</t>
        </is>
      </c>
      <c r="D100" s="12" t="n">
        <v>-168.98</v>
      </c>
      <c r="E100" t="inlineStr">
        <is>
          <t>Advertising: online ads</t>
        </is>
      </c>
      <c r="F100" s="14" t="inlineStr">
        <is>
          <t>8</t>
        </is>
      </c>
      <c r="G100" t="inlineStr">
        <is>
          <t>R079</t>
        </is>
      </c>
      <c r="H100" t="inlineStr">
        <is>
          <t>high</t>
        </is>
      </c>
      <c r="I100" t="inlineStr"/>
      <c r="J100" t="inlineStr"/>
      <c r="K100" t="inlineStr">
        <is>
          <t>Card</t>
        </is>
      </c>
      <c r="L100" t="inlineStr">
        <is>
          <t>Google Ads.</t>
        </is>
      </c>
    </row>
    <row r="101">
      <c r="A101" s="10" t="n">
        <v>46084</v>
      </c>
      <c r="B101" t="inlineStr">
        <is>
          <t>Card 9876</t>
        </is>
      </c>
      <c r="C101" t="inlineStr">
        <is>
          <t>STARBUCKS STORE 12345</t>
        </is>
      </c>
      <c r="D101" s="12" t="n">
        <v>-23.44</v>
      </c>
      <c r="E101" t="inlineStr">
        <is>
          <t>Meals: coffee</t>
        </is>
      </c>
      <c r="F101" s="14" t="inlineStr">
        <is>
          <t>24b</t>
        </is>
      </c>
      <c r="G101" t="inlineStr">
        <is>
          <t>R278</t>
        </is>
      </c>
      <c r="H101" t="inlineStr">
        <is>
          <t>low</t>
        </is>
      </c>
      <c r="I101" t="inlineStr">
        <is>
          <t>LOW CONFIDENCE: ask client; Meals 50%</t>
        </is>
      </c>
      <c r="J101" t="inlineStr"/>
      <c r="K101" t="inlineStr">
        <is>
          <t>Card</t>
        </is>
      </c>
      <c r="L101" t="inlineStr">
        <is>
          <t>Fast food or coffee. Often personal. 50% if business. Confirm purpose.</t>
        </is>
      </c>
    </row>
    <row r="102">
      <c r="A102" s="10" t="n">
        <v>46084</v>
      </c>
      <c r="B102" t="inlineStr">
        <is>
          <t>Checking 1234</t>
        </is>
      </c>
      <c r="C102" t="inlineStr">
        <is>
          <t>NEXT INSURANCE PREMIUM</t>
        </is>
      </c>
      <c r="D102" s="12" t="n">
        <v>-48.2</v>
      </c>
      <c r="E102" t="inlineStr">
        <is>
          <t>Insurance: business policy</t>
        </is>
      </c>
      <c r="F102" s="14" t="inlineStr">
        <is>
          <t>15</t>
        </is>
      </c>
      <c r="G102" t="inlineStr">
        <is>
          <t>R123</t>
        </is>
      </c>
      <c r="H102" t="inlineStr">
        <is>
          <t>high</t>
        </is>
      </c>
      <c r="I102" t="inlineStr"/>
      <c r="J102" t="inlineStr">
        <is>
          <t>Next Insurance</t>
        </is>
      </c>
      <c r="K102" t="inlineStr">
        <is>
          <t>ACH</t>
        </is>
      </c>
      <c r="L102" t="inlineStr">
        <is>
          <t>Business insurer.</t>
        </is>
      </c>
    </row>
    <row r="103">
      <c r="A103" s="10" t="n">
        <v>46085</v>
      </c>
      <c r="B103" t="inlineStr">
        <is>
          <t>Card 9876</t>
        </is>
      </c>
      <c r="C103" t="inlineStr">
        <is>
          <t>INTUIT *QBOOKS ONLINE</t>
        </is>
      </c>
      <c r="D103" s="12" t="n">
        <v>-38</v>
      </c>
      <c r="E103" t="inlineStr">
        <is>
          <t>Legal and professional: accounting software</t>
        </is>
      </c>
      <c r="F103" s="14" t="inlineStr">
        <is>
          <t>17</t>
        </is>
      </c>
      <c r="G103" t="inlineStr">
        <is>
          <t>R113</t>
        </is>
      </c>
      <c r="H103" t="inlineStr">
        <is>
          <t>high</t>
        </is>
      </c>
      <c r="I103" t="inlineStr"/>
      <c r="J103" t="inlineStr"/>
      <c r="K103" t="inlineStr">
        <is>
          <t>Card</t>
        </is>
      </c>
      <c r="L103" t="inlineStr">
        <is>
          <t>QuickBooks subscription. Accounting software.</t>
        </is>
      </c>
    </row>
    <row r="104">
      <c r="A104" s="10" t="n">
        <v>46085</v>
      </c>
      <c r="B104" t="inlineStr">
        <is>
          <t>Card 9876</t>
        </is>
      </c>
      <c r="C104" t="inlineStr">
        <is>
          <t>WALMART SUPERCENTER #627</t>
        </is>
      </c>
      <c r="D104" s="12" t="n">
        <v>-66.73999999999999</v>
      </c>
      <c r="E104" t="inlineStr">
        <is>
          <t>Walmart purchase</t>
        </is>
      </c>
      <c r="F104" s="14" t="inlineStr">
        <is>
          <t>ask</t>
        </is>
      </c>
      <c r="G104" t="inlineStr">
        <is>
          <t>R199</t>
        </is>
      </c>
      <c r="H104" t="inlineStr">
        <is>
          <t>low</t>
        </is>
      </c>
      <c r="I104" t="inlineStr">
        <is>
          <t>ASK CLIENT</t>
        </is>
      </c>
      <c r="J104" t="inlineStr"/>
      <c r="K104" t="inlineStr">
        <is>
          <t>Card</t>
        </is>
      </c>
      <c r="L104" t="inlineStr">
        <is>
          <t>Big box or online store. Often mixed business and personal. Ask what was bought.</t>
        </is>
      </c>
    </row>
    <row r="105">
      <c r="A105" s="10" t="n">
        <v>46086</v>
      </c>
      <c r="B105" t="inlineStr">
        <is>
          <t>Card 9876</t>
        </is>
      </c>
      <c r="C105" t="inlineStr">
        <is>
          <t>THE HOME DEPOT #3685</t>
        </is>
      </c>
      <c r="D105" s="12" t="n">
        <v>-28.27</v>
      </c>
      <c r="E105" t="inlineStr">
        <is>
          <t>Supplies: home improvement store</t>
        </is>
      </c>
      <c r="F105" s="14" t="inlineStr">
        <is>
          <t>22</t>
        </is>
      </c>
      <c r="G105" t="inlineStr">
        <is>
          <t>R193</t>
        </is>
      </c>
      <c r="H105" t="inlineStr">
        <is>
          <t>medium</t>
        </is>
      </c>
      <c r="I105" t="inlineStr"/>
      <c r="J105" t="inlineStr"/>
      <c r="K105" t="inlineStr">
        <is>
          <t>Card</t>
        </is>
      </c>
      <c r="L105" t="inlineStr">
        <is>
          <t>Home store. Can include personal items. Spot check receipts.</t>
        </is>
      </c>
    </row>
    <row r="106">
      <c r="A106" s="10" t="n">
        <v>46086</v>
      </c>
      <c r="B106" t="inlineStr">
        <is>
          <t>Checking 1234</t>
        </is>
      </c>
      <c r="C106" t="inlineStr">
        <is>
          <t>PROGRESSIVE COMMERCIAL AUTO</t>
        </is>
      </c>
      <c r="D106" s="12" t="n">
        <v>-186.4</v>
      </c>
      <c r="E106" t="inlineStr">
        <is>
          <t>Insurance: commercial auto</t>
        </is>
      </c>
      <c r="F106" s="14" t="inlineStr">
        <is>
          <t>15</t>
        </is>
      </c>
      <c r="G106" t="inlineStr">
        <is>
          <t>R133</t>
        </is>
      </c>
      <c r="H106" t="inlineStr">
        <is>
          <t>high</t>
        </is>
      </c>
      <c r="I106" t="inlineStr"/>
      <c r="J106" t="inlineStr">
        <is>
          <t>Progressive</t>
        </is>
      </c>
      <c r="K106" t="inlineStr">
        <is>
          <t>ACH</t>
        </is>
      </c>
      <c r="L106" t="inlineStr">
        <is>
          <t>Commercial auto. Not deducted separately if the client uses standard mileage.</t>
        </is>
      </c>
    </row>
    <row r="107">
      <c r="A107" s="10" t="n">
        <v>46086</v>
      </c>
      <c r="B107" t="inlineStr">
        <is>
          <t>Checking 1234</t>
        </is>
      </c>
      <c r="C107" t="inlineStr">
        <is>
          <t>SQUARE INC DES:SQ260305 ID:T340005</t>
        </is>
      </c>
      <c r="D107" s="12" t="n">
        <v>976.7</v>
      </c>
      <c r="E107" t="inlineStr">
        <is>
          <t>Gross receipts: Square payouts</t>
        </is>
      </c>
      <c r="F107" s="14" t="inlineStr">
        <is>
          <t>income_1</t>
        </is>
      </c>
      <c r="G107" t="inlineStr">
        <is>
          <t>R031</t>
        </is>
      </c>
      <c r="H107" t="inlineStr">
        <is>
          <t>high</t>
        </is>
      </c>
      <c r="I107" t="inlineStr"/>
      <c r="J107" t="inlineStr"/>
      <c r="K107" t="inlineStr">
        <is>
          <t>Bank debit</t>
        </is>
      </c>
      <c r="L107" t="inlineStr">
        <is>
          <t>Square payout. Net of fees; compare to the 1099-K.</t>
        </is>
      </c>
    </row>
    <row r="108">
      <c r="A108" s="10" t="n">
        <v>46087</v>
      </c>
      <c r="B108" t="inlineStr">
        <is>
          <t>Card 9876</t>
        </is>
      </c>
      <c r="C108" t="inlineStr">
        <is>
          <t>DETAILED IMAGE LLC</t>
        </is>
      </c>
      <c r="D108" s="12" t="n">
        <v>-149.23</v>
      </c>
      <c r="E108" t="inlineStr">
        <is>
          <t>Supplies: detailing products</t>
        </is>
      </c>
      <c r="F108" s="14" t="inlineStr">
        <is>
          <t>22</t>
        </is>
      </c>
      <c r="G108" t="inlineStr">
        <is>
          <t>R190</t>
        </is>
      </c>
      <c r="H108" t="inlineStr">
        <is>
          <t>high</t>
        </is>
      </c>
      <c r="I108" t="inlineStr"/>
      <c r="J108" t="inlineStr"/>
      <c r="K108" t="inlineStr">
        <is>
          <t>Card</t>
        </is>
      </c>
      <c r="L108" t="inlineStr">
        <is>
          <t>Detailing chemicals, pads, and towels.</t>
        </is>
      </c>
    </row>
    <row r="109">
      <c r="A109" s="10" t="n">
        <v>46087</v>
      </c>
      <c r="B109" t="inlineStr">
        <is>
          <t>Checking 1234</t>
        </is>
      </c>
      <c r="C109" t="inlineStr">
        <is>
          <t>SQUARE INC DES:SQ260306 ID:T325992</t>
        </is>
      </c>
      <c r="D109" s="12" t="n">
        <v>793.87</v>
      </c>
      <c r="E109" t="inlineStr">
        <is>
          <t>Gross receipts: Square payouts</t>
        </is>
      </c>
      <c r="F109" s="14" t="inlineStr">
        <is>
          <t>income_1</t>
        </is>
      </c>
      <c r="G109" t="inlineStr">
        <is>
          <t>R031</t>
        </is>
      </c>
      <c r="H109" t="inlineStr">
        <is>
          <t>high</t>
        </is>
      </c>
      <c r="I109" t="inlineStr"/>
      <c r="J109" t="inlineStr"/>
      <c r="K109" t="inlineStr">
        <is>
          <t>Bank debit</t>
        </is>
      </c>
      <c r="L109" t="inlineStr">
        <is>
          <t>Square payout. Net of fees; compare to the 1099-K.</t>
        </is>
      </c>
    </row>
    <row r="110">
      <c r="A110" s="10" t="n">
        <v>46087</v>
      </c>
      <c r="B110" t="inlineStr">
        <is>
          <t>Checking 1234</t>
        </is>
      </c>
      <c r="C110" t="inlineStr">
        <is>
          <t>ZELLE TO DESHAWN KELLER</t>
        </is>
      </c>
      <c r="D110" s="12" t="n">
        <v>-239.14</v>
      </c>
      <c r="E110" t="inlineStr">
        <is>
          <t>Zelle sent</t>
        </is>
      </c>
      <c r="F110" s="14" t="inlineStr">
        <is>
          <t>ask</t>
        </is>
      </c>
      <c r="G110" t="inlineStr">
        <is>
          <t>R052</t>
        </is>
      </c>
      <c r="H110" t="inlineStr">
        <is>
          <t>low</t>
        </is>
      </c>
      <c r="I110" t="inlineStr">
        <is>
          <t>ASK CLIENT; 1099 watch</t>
        </is>
      </c>
      <c r="J110" t="inlineStr">
        <is>
          <t>Deshawn Keller</t>
        </is>
      </c>
      <c r="K110" t="inlineStr">
        <is>
          <t>Zelle</t>
        </is>
      </c>
      <c r="L110" t="inlineStr">
        <is>
          <t>Person-to-person payment. Ask who it was and why. Business service payees may need a 1099-NEC.</t>
        </is>
      </c>
    </row>
    <row r="111">
      <c r="A111" s="10" t="n">
        <v>46088</v>
      </c>
      <c r="B111" t="inlineStr">
        <is>
          <t>Card 9876</t>
        </is>
      </c>
      <c r="C111" t="inlineStr">
        <is>
          <t>FACEBK *E608103</t>
        </is>
      </c>
      <c r="D111" s="12" t="n">
        <v>-69.67</v>
      </c>
      <c r="E111" t="inlineStr">
        <is>
          <t>Advertising: online ads</t>
        </is>
      </c>
      <c r="F111" s="14" t="inlineStr">
        <is>
          <t>8</t>
        </is>
      </c>
      <c r="G111" t="inlineStr">
        <is>
          <t>R080</t>
        </is>
      </c>
      <c r="H111" t="inlineStr">
        <is>
          <t>high</t>
        </is>
      </c>
      <c r="I111" t="inlineStr"/>
      <c r="J111" t="inlineStr"/>
      <c r="K111" t="inlineStr">
        <is>
          <t>Card</t>
        </is>
      </c>
      <c r="L111" t="inlineStr">
        <is>
          <t>Meta (Facebook or Instagram) ads.</t>
        </is>
      </c>
    </row>
    <row r="112">
      <c r="A112" s="10" t="n">
        <v>46088</v>
      </c>
      <c r="B112" t="inlineStr">
        <is>
          <t>Card 9876</t>
        </is>
      </c>
      <c r="C112" t="inlineStr">
        <is>
          <t>PHILLIPS 66 1182 KIRKWOOD MO</t>
        </is>
      </c>
      <c r="D112" s="12" t="n">
        <v>-62.08</v>
      </c>
      <c r="E112" t="inlineStr">
        <is>
          <t>Car and truck: fuel</t>
        </is>
      </c>
      <c r="F112" s="14" t="inlineStr">
        <is>
          <t>9</t>
        </is>
      </c>
      <c r="G112" t="inlineStr">
        <is>
          <t>R147</t>
        </is>
      </c>
      <c r="H112" t="inlineStr">
        <is>
          <t>high</t>
        </is>
      </c>
      <c r="I112" t="inlineStr">
        <is>
          <t>Mileage method?</t>
        </is>
      </c>
      <c r="J112" t="inlineStr"/>
      <c r="K112" t="inlineStr">
        <is>
          <t>Card</t>
        </is>
      </c>
      <c r="L112" t="inlineStr">
        <is>
          <t>Actual expense method only. If the client uses standard mileage (2026: 72.5 cents Jan 1 to Jun 30, 76 cents Jul 1 to Dec 31), do not deduct fuel separately.</t>
        </is>
      </c>
    </row>
    <row r="113">
      <c r="A113" s="10" t="n">
        <v>46089</v>
      </c>
      <c r="B113" t="inlineStr">
        <is>
          <t>Checking 1234</t>
        </is>
      </c>
      <c r="C113" t="inlineStr">
        <is>
          <t>STRIPE TRANSFER ST-H7585Q</t>
        </is>
      </c>
      <c r="D113" s="12" t="n">
        <v>622.78</v>
      </c>
      <c r="E113" t="inlineStr">
        <is>
          <t>Gross receipts: Stripe payouts</t>
        </is>
      </c>
      <c r="F113" s="14" t="inlineStr">
        <is>
          <t>income_1</t>
        </is>
      </c>
      <c r="G113" t="inlineStr">
        <is>
          <t>R030</t>
        </is>
      </c>
      <c r="H113" t="inlineStr">
        <is>
          <t>high</t>
        </is>
      </c>
      <c r="I113" t="inlineStr"/>
      <c r="J113" t="inlineStr"/>
      <c r="K113" t="inlineStr">
        <is>
          <t>Bank debit</t>
        </is>
      </c>
      <c r="L113" t="inlineStr">
        <is>
          <t>Stripe payout. Payouts are net of fees; preparer may gross up using the 1099-K.</t>
        </is>
      </c>
    </row>
    <row r="114">
      <c r="A114" s="10" t="n">
        <v>46090</v>
      </c>
      <c r="B114" t="inlineStr">
        <is>
          <t>Checking 1234</t>
        </is>
      </c>
      <c r="C114" t="inlineStr">
        <is>
          <t>MOBILE DEPOSIT REF 4477</t>
        </is>
      </c>
      <c r="D114" s="12" t="n">
        <v>478.94</v>
      </c>
      <c r="E114" t="inlineStr">
        <is>
          <t>Deposit, source unknown</t>
        </is>
      </c>
      <c r="F114" s="14" t="inlineStr">
        <is>
          <t>ask</t>
        </is>
      </c>
      <c r="G114" t="inlineStr">
        <is>
          <t>R325</t>
        </is>
      </c>
      <c r="H114" t="inlineStr">
        <is>
          <t>low</t>
        </is>
      </c>
      <c r="I114" t="inlineStr">
        <is>
          <t>ASK CLIENT</t>
        </is>
      </c>
      <c r="J114" t="inlineStr"/>
      <c r="K114" t="inlineStr">
        <is>
          <t>Bank debit</t>
        </is>
      </c>
      <c r="L114" t="inlineStr">
        <is>
          <t>Deposit with no clear source. Could be sales, a loan, owner money, or a refund. Ask.</t>
        </is>
      </c>
    </row>
    <row r="115">
      <c r="A115" s="10" t="n">
        <v>46091</v>
      </c>
      <c r="B115" t="inlineStr">
        <is>
          <t>Card 9876</t>
        </is>
      </c>
      <c r="C115" t="inlineStr">
        <is>
          <t>AMAZON MKTPL*D79747</t>
        </is>
      </c>
      <c r="D115" s="12" t="n">
        <v>-31.19</v>
      </c>
      <c r="E115" t="inlineStr">
        <is>
          <t>Amazon purchase</t>
        </is>
      </c>
      <c r="F115" s="14" t="inlineStr">
        <is>
          <t>ask</t>
        </is>
      </c>
      <c r="G115" t="inlineStr">
        <is>
          <t>R198</t>
        </is>
      </c>
      <c r="H115" t="inlineStr">
        <is>
          <t>low</t>
        </is>
      </c>
      <c r="I115" t="inlineStr">
        <is>
          <t>ASK CLIENT</t>
        </is>
      </c>
      <c r="J115" t="inlineStr"/>
      <c r="K115" t="inlineStr">
        <is>
          <t>Card</t>
        </is>
      </c>
      <c r="L115" t="inlineStr">
        <is>
          <t>Big box or online store. Often mixed business and personal. Ask what was bought.</t>
        </is>
      </c>
    </row>
    <row r="116">
      <c r="A116" s="10" t="n">
        <v>46091</v>
      </c>
      <c r="B116" t="inlineStr">
        <is>
          <t>Card 9876</t>
        </is>
      </c>
      <c r="C116" t="inlineStr">
        <is>
          <t>MCDONALD'S F1234 ST LOUIS</t>
        </is>
      </c>
      <c r="D116" s="12" t="n">
        <v>-15.47</v>
      </c>
      <c r="E116" t="inlineStr">
        <is>
          <t>Meals: fast food</t>
        </is>
      </c>
      <c r="F116" s="14" t="inlineStr">
        <is>
          <t>24b</t>
        </is>
      </c>
      <c r="G116" t="inlineStr">
        <is>
          <t>R279</t>
        </is>
      </c>
      <c r="H116" t="inlineStr">
        <is>
          <t>low</t>
        </is>
      </c>
      <c r="I116" t="inlineStr">
        <is>
          <t>LOW CONFIDENCE: ask client; Meals 50%</t>
        </is>
      </c>
      <c r="J116" t="inlineStr"/>
      <c r="K116" t="inlineStr">
        <is>
          <t>Card</t>
        </is>
      </c>
      <c r="L116" t="inlineStr">
        <is>
          <t>Fast food or coffee. Often personal. 50% if business. Confirm purpose.</t>
        </is>
      </c>
    </row>
    <row r="117">
      <c r="A117" s="10" t="n">
        <v>46091</v>
      </c>
      <c r="B117" t="inlineStr">
        <is>
          <t>Card 9876</t>
        </is>
      </c>
      <c r="C117" t="inlineStr">
        <is>
          <t>QT 0128 FENTON MO</t>
        </is>
      </c>
      <c r="D117" s="12" t="n">
        <v>-58.27</v>
      </c>
      <c r="E117" t="inlineStr">
        <is>
          <t>Car and truck: fuel</t>
        </is>
      </c>
      <c r="F117" s="14" t="inlineStr">
        <is>
          <t>9</t>
        </is>
      </c>
      <c r="G117" t="inlineStr">
        <is>
          <t>R153</t>
        </is>
      </c>
      <c r="H117" t="inlineStr">
        <is>
          <t>high</t>
        </is>
      </c>
      <c r="I117" t="inlineStr">
        <is>
          <t>Mileage method?</t>
        </is>
      </c>
      <c r="J117" t="inlineStr"/>
      <c r="K117" t="inlineStr">
        <is>
          <t>Card</t>
        </is>
      </c>
      <c r="L117" t="inlineStr">
        <is>
          <t>Actual expense method only. If the client uses standard mileage (2026: 72.5 cents Jan 1 to Jun 30, 76 cents Jul 1 to Dec 31), do not deduct fuel separately.</t>
        </is>
      </c>
    </row>
    <row r="118">
      <c r="A118" s="10" t="n">
        <v>46091</v>
      </c>
      <c r="B118" t="inlineStr">
        <is>
          <t>Checking 1234</t>
        </is>
      </c>
      <c r="C118" t="inlineStr">
        <is>
          <t>ALLY AUTO PAYMENT</t>
        </is>
      </c>
      <c r="D118" s="12" t="n">
        <v>-412.66</v>
      </c>
      <c r="E118" t="inlineStr">
        <is>
          <t>Vehicle loan payment</t>
        </is>
      </c>
      <c r="F118" s="14" t="inlineStr">
        <is>
          <t>ask</t>
        </is>
      </c>
      <c r="G118" t="inlineStr">
        <is>
          <t>R023</t>
        </is>
      </c>
      <c r="H118" t="inlineStr">
        <is>
          <t>medium</t>
        </is>
      </c>
      <c r="I118" t="inlineStr">
        <is>
          <t>ASK CLIENT</t>
        </is>
      </c>
      <c r="J118" t="inlineStr">
        <is>
          <t>Ally</t>
        </is>
      </c>
      <c r="K118" t="inlineStr">
        <is>
          <t>ACH</t>
        </is>
      </c>
      <c r="L118" t="inlineStr">
        <is>
          <t>Vehicle loan. Loan payment. Split principal (not deductible) and interest (line 16b). Need the loan statement.</t>
        </is>
      </c>
    </row>
    <row r="119">
      <c r="A119" s="10" t="n">
        <v>46092</v>
      </c>
      <c r="B119" t="inlineStr">
        <is>
          <t>Checking 1234</t>
        </is>
      </c>
      <c r="C119" t="inlineStr">
        <is>
          <t>ZELLE FROM TASHA GREENE</t>
        </is>
      </c>
      <c r="D119" s="12" t="n">
        <v>216.97</v>
      </c>
      <c r="E119" t="inlineStr">
        <is>
          <t>Zelle received</t>
        </is>
      </c>
      <c r="F119" s="14" t="inlineStr">
        <is>
          <t>ask</t>
        </is>
      </c>
      <c r="G119" t="inlineStr">
        <is>
          <t>R051</t>
        </is>
      </c>
      <c r="H119" t="inlineStr">
        <is>
          <t>low</t>
        </is>
      </c>
      <c r="I119" t="inlineStr">
        <is>
          <t>ASK CLIENT</t>
        </is>
      </c>
      <c r="J119" t="inlineStr">
        <is>
          <t>Tasha Greene</t>
        </is>
      </c>
      <c r="K119" t="inlineStr">
        <is>
          <t>Zelle</t>
        </is>
      </c>
      <c r="L119" t="inlineStr">
        <is>
          <t>Zelle received. Customer payment, loan, or personal money? Ask.</t>
        </is>
      </c>
    </row>
    <row r="120">
      <c r="A120" s="10" t="n">
        <v>46093</v>
      </c>
      <c r="B120" t="inlineStr">
        <is>
          <t>Card 9876</t>
        </is>
      </c>
      <c r="C120" t="inlineStr">
        <is>
          <t>PAYMENT RECEIVED THANK YOU</t>
        </is>
      </c>
      <c r="D120" s="12" t="n">
        <v>2505.92</v>
      </c>
      <c r="E120" t="inlineStr">
        <is>
          <t>Credit card payment received</t>
        </is>
      </c>
      <c r="F120" s="14" t="inlineStr">
        <is>
          <t>transfer</t>
        </is>
      </c>
      <c r="G120" t="inlineStr">
        <is>
          <t>R042</t>
        </is>
      </c>
      <c r="H120" t="inlineStr">
        <is>
          <t>high</t>
        </is>
      </c>
      <c r="I120" t="inlineStr"/>
      <c r="J120" t="inlineStr">
        <is>
          <t>Own card</t>
        </is>
      </c>
      <c r="K120" t="inlineStr">
        <is>
          <t>Transfer</t>
        </is>
      </c>
      <c r="L120" t="inlineStr">
        <is>
          <t>Card payment received. Matches a checking withdrawal.</t>
        </is>
      </c>
    </row>
    <row r="121">
      <c r="A121" s="10" t="n">
        <v>46093</v>
      </c>
      <c r="B121" t="inlineStr">
        <is>
          <t>Card 9876</t>
        </is>
      </c>
      <c r="C121" t="inlineStr">
        <is>
          <t>QT 0233 MAPLEWOOD MO</t>
        </is>
      </c>
      <c r="D121" s="12" t="n">
        <v>-76.83</v>
      </c>
      <c r="E121" t="inlineStr">
        <is>
          <t>Car and truck: fuel</t>
        </is>
      </c>
      <c r="F121" s="14" t="inlineStr">
        <is>
          <t>9</t>
        </is>
      </c>
      <c r="G121" t="inlineStr">
        <is>
          <t>R153</t>
        </is>
      </c>
      <c r="H121" t="inlineStr">
        <is>
          <t>high</t>
        </is>
      </c>
      <c r="I121" t="inlineStr">
        <is>
          <t>Mileage method?</t>
        </is>
      </c>
      <c r="J121" t="inlineStr"/>
      <c r="K121" t="inlineStr">
        <is>
          <t>Card</t>
        </is>
      </c>
      <c r="L121" t="inlineStr">
        <is>
          <t>Actual expense method only. If the client uses standard mileage (2026: 72.5 cents Jan 1 to Jun 30, 76 cents Jul 1 to Dec 31), do not deduct fuel separately.</t>
        </is>
      </c>
    </row>
    <row r="122">
      <c r="A122" s="10" t="n">
        <v>46093</v>
      </c>
      <c r="B122" t="inlineStr">
        <is>
          <t>Card 9876</t>
        </is>
      </c>
      <c r="C122" t="inlineStr">
        <is>
          <t>YELP ADS</t>
        </is>
      </c>
      <c r="D122" s="12" t="n">
        <v>-100</v>
      </c>
      <c r="E122" t="inlineStr">
        <is>
          <t>Advertising: online ads</t>
        </is>
      </c>
      <c r="F122" s="14" t="inlineStr">
        <is>
          <t>8</t>
        </is>
      </c>
      <c r="G122" t="inlineStr">
        <is>
          <t>R081</t>
        </is>
      </c>
      <c r="H122" t="inlineStr">
        <is>
          <t>high</t>
        </is>
      </c>
      <c r="I122" t="inlineStr"/>
      <c r="J122" t="inlineStr"/>
      <c r="K122" t="inlineStr">
        <is>
          <t>Card</t>
        </is>
      </c>
      <c r="L122" t="inlineStr">
        <is>
          <t>Yelp ads.</t>
        </is>
      </c>
    </row>
    <row r="123">
      <c r="A123" s="10" t="n">
        <v>46093</v>
      </c>
      <c r="B123" t="inlineStr">
        <is>
          <t>Checking 1234</t>
        </is>
      </c>
      <c r="C123" t="inlineStr">
        <is>
          <t>PAYMENT TO CARD ENDING 9876</t>
        </is>
      </c>
      <c r="D123" s="12" t="n">
        <v>-2505.92</v>
      </c>
      <c r="E123" t="inlineStr">
        <is>
          <t>Credit card payment</t>
        </is>
      </c>
      <c r="F123" s="14" t="inlineStr">
        <is>
          <t>transfer</t>
        </is>
      </c>
      <c r="G123" t="inlineStr">
        <is>
          <t>R041</t>
        </is>
      </c>
      <c r="H123" t="inlineStr">
        <is>
          <t>high</t>
        </is>
      </c>
      <c r="I123" t="inlineStr"/>
      <c r="J123" t="inlineStr">
        <is>
          <t>Own card</t>
        </is>
      </c>
      <c r="K123" t="inlineStr">
        <is>
          <t>Transfer</t>
        </is>
      </c>
      <c r="L123" t="inlineStr">
        <is>
          <t>Paying the business card. Not an expense; card charges are categorized on the card side.</t>
        </is>
      </c>
    </row>
    <row r="124">
      <c r="A124" s="10" t="n">
        <v>46095</v>
      </c>
      <c r="B124" t="inlineStr">
        <is>
          <t>Card 9876</t>
        </is>
      </c>
      <c r="C124" t="inlineStr">
        <is>
          <t>QT 0128 FENTON MO</t>
        </is>
      </c>
      <c r="D124" s="12" t="n">
        <v>-69.92</v>
      </c>
      <c r="E124" t="inlineStr">
        <is>
          <t>Car and truck: fuel</t>
        </is>
      </c>
      <c r="F124" s="14" t="inlineStr">
        <is>
          <t>9</t>
        </is>
      </c>
      <c r="G124" t="inlineStr">
        <is>
          <t>R153</t>
        </is>
      </c>
      <c r="H124" t="inlineStr">
        <is>
          <t>high</t>
        </is>
      </c>
      <c r="I124" t="inlineStr">
        <is>
          <t>Mileage method?</t>
        </is>
      </c>
      <c r="J124" t="inlineStr"/>
      <c r="K124" t="inlineStr">
        <is>
          <t>Card</t>
        </is>
      </c>
      <c r="L124" t="inlineStr">
        <is>
          <t>Actual expense method only. If the client uses standard mileage (2026: 72.5 cents Jan 1 to Jun 30, 76 cents Jul 1 to Dec 31), do not deduct fuel separately.</t>
        </is>
      </c>
    </row>
    <row r="125">
      <c r="A125" s="10" t="n">
        <v>46096</v>
      </c>
      <c r="B125" t="inlineStr">
        <is>
          <t>Checking 1234</t>
        </is>
      </c>
      <c r="C125" t="inlineStr">
        <is>
          <t>SQUARE INC DES:SQ260315 ID:T369873</t>
        </is>
      </c>
      <c r="D125" s="12" t="n">
        <v>832.9299999999999</v>
      </c>
      <c r="E125" t="inlineStr">
        <is>
          <t>Gross receipts: Square payouts</t>
        </is>
      </c>
      <c r="F125" s="14" t="inlineStr">
        <is>
          <t>income_1</t>
        </is>
      </c>
      <c r="G125" t="inlineStr">
        <is>
          <t>R031</t>
        </is>
      </c>
      <c r="H125" t="inlineStr">
        <is>
          <t>high</t>
        </is>
      </c>
      <c r="I125" t="inlineStr"/>
      <c r="J125" t="inlineStr"/>
      <c r="K125" t="inlineStr">
        <is>
          <t>Bank debit</t>
        </is>
      </c>
      <c r="L125" t="inlineStr">
        <is>
          <t>Square payout. Net of fees; compare to the 1099-K.</t>
        </is>
      </c>
    </row>
    <row r="126">
      <c r="A126" s="10" t="n">
        <v>46097</v>
      </c>
      <c r="B126" t="inlineStr">
        <is>
          <t>Card 9876</t>
        </is>
      </c>
      <c r="C126" t="inlineStr">
        <is>
          <t>STARBUCKS STORE 12345</t>
        </is>
      </c>
      <c r="D126" s="12" t="n">
        <v>-15.65</v>
      </c>
      <c r="E126" t="inlineStr">
        <is>
          <t>Meals: coffee</t>
        </is>
      </c>
      <c r="F126" s="14" t="inlineStr">
        <is>
          <t>24b</t>
        </is>
      </c>
      <c r="G126" t="inlineStr">
        <is>
          <t>R278</t>
        </is>
      </c>
      <c r="H126" t="inlineStr">
        <is>
          <t>low</t>
        </is>
      </c>
      <c r="I126" t="inlineStr">
        <is>
          <t>LOW CONFIDENCE: ask client; Meals 50%</t>
        </is>
      </c>
      <c r="J126" t="inlineStr"/>
      <c r="K126" t="inlineStr">
        <is>
          <t>Card</t>
        </is>
      </c>
      <c r="L126" t="inlineStr">
        <is>
          <t>Fast food or coffee. Often personal. 50% if business. Confirm purpose.</t>
        </is>
      </c>
    </row>
    <row r="127">
      <c r="A127" s="10" t="n">
        <v>46097</v>
      </c>
      <c r="B127" t="inlineStr">
        <is>
          <t>Card 9876</t>
        </is>
      </c>
      <c r="C127" t="inlineStr">
        <is>
          <t>VERIZON WIRELESS</t>
        </is>
      </c>
      <c r="D127" s="12" t="n">
        <v>-92.15000000000001</v>
      </c>
      <c r="E127" t="inlineStr">
        <is>
          <t>Utilities: phone</t>
        </is>
      </c>
      <c r="F127" s="14" t="inlineStr">
        <is>
          <t>25</t>
        </is>
      </c>
      <c r="G127" t="inlineStr">
        <is>
          <t>R231</t>
        </is>
      </c>
      <c r="H127" t="inlineStr">
        <is>
          <t>medium</t>
        </is>
      </c>
      <c r="I127" t="inlineStr"/>
      <c r="J127" t="inlineStr"/>
      <c r="K127" t="inlineStr">
        <is>
          <t>Card</t>
        </is>
      </c>
      <c r="L127" t="inlineStr">
        <is>
          <t>Phone or internet. Business share only if the line is also personal.</t>
        </is>
      </c>
    </row>
    <row r="128">
      <c r="A128" s="10" t="n">
        <v>46098</v>
      </c>
      <c r="B128" t="inlineStr">
        <is>
          <t>Card 9876</t>
        </is>
      </c>
      <c r="C128" t="inlineStr">
        <is>
          <t>CHIPOTLE 2345 BRENTWOOD</t>
        </is>
      </c>
      <c r="D128" s="12" t="n">
        <v>-54.58</v>
      </c>
      <c r="E128" t="inlineStr">
        <is>
          <t>Meals: restaurant</t>
        </is>
      </c>
      <c r="F128" s="14" t="inlineStr">
        <is>
          <t>24b</t>
        </is>
      </c>
      <c r="G128" t="inlineStr">
        <is>
          <t>R294</t>
        </is>
      </c>
      <c r="H128" t="inlineStr">
        <is>
          <t>medium</t>
        </is>
      </c>
      <c r="I128" t="inlineStr">
        <is>
          <t>Meals 50%</t>
        </is>
      </c>
      <c r="J128" t="inlineStr"/>
      <c r="K128" t="inlineStr">
        <is>
          <t>Card</t>
        </is>
      </c>
      <c r="L128" t="inlineStr">
        <is>
          <t>Meals. 50% deductible. Confirm business purpose and who attended.</t>
        </is>
      </c>
    </row>
    <row r="129">
      <c r="A129" s="10" t="n">
        <v>46098</v>
      </c>
      <c r="B129" t="inlineStr">
        <is>
          <t>Checking 1234</t>
        </is>
      </c>
      <c r="C129" t="inlineStr">
        <is>
          <t>SQUARE INC DES:SQ260317 ID:T381517</t>
        </is>
      </c>
      <c r="D129" s="12" t="n">
        <v>485.83</v>
      </c>
      <c r="E129" t="inlineStr">
        <is>
          <t>Gross receipts: Square payouts</t>
        </is>
      </c>
      <c r="F129" s="14" t="inlineStr">
        <is>
          <t>income_1</t>
        </is>
      </c>
      <c r="G129" t="inlineStr">
        <is>
          <t>R031</t>
        </is>
      </c>
      <c r="H129" t="inlineStr">
        <is>
          <t>high</t>
        </is>
      </c>
      <c r="I129" t="inlineStr"/>
      <c r="J129" t="inlineStr"/>
      <c r="K129" t="inlineStr">
        <is>
          <t>Bank debit</t>
        </is>
      </c>
      <c r="L129" t="inlineStr">
        <is>
          <t>Square payout. Net of fees; compare to the 1099-K.</t>
        </is>
      </c>
    </row>
    <row r="130">
      <c r="A130" s="10" t="n">
        <v>46099</v>
      </c>
      <c r="B130" t="inlineStr">
        <is>
          <t>Card 9876</t>
        </is>
      </c>
      <c r="C130" t="inlineStr">
        <is>
          <t>LATE FEE</t>
        </is>
      </c>
      <c r="D130" s="12" t="n">
        <v>-29</v>
      </c>
      <c r="E130" t="inlineStr">
        <is>
          <t>Card fees</t>
        </is>
      </c>
      <c r="F130" s="14" t="inlineStr">
        <is>
          <t>27a</t>
        </is>
      </c>
      <c r="G130" t="inlineStr">
        <is>
          <t>R077</t>
        </is>
      </c>
      <c r="H130" t="inlineStr">
        <is>
          <t>high</t>
        </is>
      </c>
      <c r="I130" t="inlineStr"/>
      <c r="J130" t="inlineStr"/>
      <c r="K130" t="inlineStr">
        <is>
          <t>Card</t>
        </is>
      </c>
      <c r="L130" t="inlineStr">
        <is>
          <t>Card fee. Business card only.</t>
        </is>
      </c>
    </row>
    <row r="131">
      <c r="A131" s="10" t="n">
        <v>46099</v>
      </c>
      <c r="B131" t="inlineStr">
        <is>
          <t>Checking 1234</t>
        </is>
      </c>
      <c r="C131" t="inlineStr">
        <is>
          <t>ACH CREDIT ARCHWAY FLEET SVCS INV 2603</t>
        </is>
      </c>
      <c r="D131" s="12" t="n">
        <v>1546.92</v>
      </c>
      <c r="E131" t="inlineStr">
        <is>
          <t>Electronic deposit</t>
        </is>
      </c>
      <c r="F131" s="14" t="inlineStr">
        <is>
          <t>ask</t>
        </is>
      </c>
      <c r="G131" t="inlineStr">
        <is>
          <t>R326</t>
        </is>
      </c>
      <c r="H131" t="inlineStr">
        <is>
          <t>low</t>
        </is>
      </c>
      <c r="I131" t="inlineStr">
        <is>
          <t>ASK CLIENT</t>
        </is>
      </c>
      <c r="J131" t="inlineStr">
        <is>
          <t>Archway Fleet Services</t>
        </is>
      </c>
      <c r="K131" t="inlineStr">
        <is>
          <t>Bank debit</t>
        </is>
      </c>
      <c r="L131" t="inlineStr">
        <is>
          <t>Electronic deposit. Customer payment, refund, loan, or owner money? Ask.</t>
        </is>
      </c>
    </row>
    <row r="132">
      <c r="A132" s="10" t="n">
        <v>46099</v>
      </c>
      <c r="B132" t="inlineStr">
        <is>
          <t>Checking 1234</t>
        </is>
      </c>
      <c r="C132" t="inlineStr">
        <is>
          <t>ZELLE FROM AISHA COLEMAN</t>
        </is>
      </c>
      <c r="D132" s="12" t="n">
        <v>170.39</v>
      </c>
      <c r="E132" t="inlineStr">
        <is>
          <t>Zelle received</t>
        </is>
      </c>
      <c r="F132" s="14" t="inlineStr">
        <is>
          <t>ask</t>
        </is>
      </c>
      <c r="G132" t="inlineStr">
        <is>
          <t>R051</t>
        </is>
      </c>
      <c r="H132" t="inlineStr">
        <is>
          <t>low</t>
        </is>
      </c>
      <c r="I132" t="inlineStr">
        <is>
          <t>ASK CLIENT</t>
        </is>
      </c>
      <c r="J132" t="inlineStr">
        <is>
          <t>Aisha Coleman</t>
        </is>
      </c>
      <c r="K132" t="inlineStr">
        <is>
          <t>Zelle</t>
        </is>
      </c>
      <c r="L132" t="inlineStr">
        <is>
          <t>Zelle received. Customer payment, loan, or personal money? Ask.</t>
        </is>
      </c>
    </row>
    <row r="133">
      <c r="A133" s="10" t="n">
        <v>46100</v>
      </c>
      <c r="B133" t="inlineStr">
        <is>
          <t>Card 9876</t>
        </is>
      </c>
      <c r="C133" t="inlineStr">
        <is>
          <t>NETFLIX.COM</t>
        </is>
      </c>
      <c r="D133" s="12" t="n">
        <v>-15.49</v>
      </c>
      <c r="E133" t="inlineStr">
        <is>
          <t>Streaming</t>
        </is>
      </c>
      <c r="F133" s="14" t="inlineStr">
        <is>
          <t>ask</t>
        </is>
      </c>
      <c r="G133" t="inlineStr">
        <is>
          <t>R228</t>
        </is>
      </c>
      <c r="H133" t="inlineStr">
        <is>
          <t>low</t>
        </is>
      </c>
      <c r="I133" t="inlineStr">
        <is>
          <t>ASK CLIENT</t>
        </is>
      </c>
      <c r="J133" t="inlineStr"/>
      <c r="K133" t="inlineStr">
        <is>
          <t>Card</t>
        </is>
      </c>
      <c r="L133" t="inlineStr">
        <is>
          <t>Streaming service. Usually personal.</t>
        </is>
      </c>
    </row>
    <row r="134">
      <c r="A134" s="10" t="n">
        <v>46101</v>
      </c>
      <c r="B134" t="inlineStr">
        <is>
          <t>Checking 1234</t>
        </is>
      </c>
      <c r="C134" t="inlineStr">
        <is>
          <t>ZELLE TO DESHAWN KELLER</t>
        </is>
      </c>
      <c r="D134" s="12" t="n">
        <v>-236.96</v>
      </c>
      <c r="E134" t="inlineStr">
        <is>
          <t>Zelle sent</t>
        </is>
      </c>
      <c r="F134" s="14" t="inlineStr">
        <is>
          <t>ask</t>
        </is>
      </c>
      <c r="G134" t="inlineStr">
        <is>
          <t>R052</t>
        </is>
      </c>
      <c r="H134" t="inlineStr">
        <is>
          <t>low</t>
        </is>
      </c>
      <c r="I134" t="inlineStr">
        <is>
          <t>ASK CLIENT; 1099 watch</t>
        </is>
      </c>
      <c r="J134" t="inlineStr">
        <is>
          <t>Deshawn Keller</t>
        </is>
      </c>
      <c r="K134" t="inlineStr">
        <is>
          <t>Zelle</t>
        </is>
      </c>
      <c r="L134" t="inlineStr">
        <is>
          <t>Person-to-person payment. Ask who it was and why. Business service payees may need a 1099-NEC.</t>
        </is>
      </c>
    </row>
    <row r="135">
      <c r="A135" s="10" t="n">
        <v>46102</v>
      </c>
      <c r="B135" t="inlineStr">
        <is>
          <t>Card 9876</t>
        </is>
      </c>
      <c r="C135" t="inlineStr">
        <is>
          <t>PARKMOBILE</t>
        </is>
      </c>
      <c r="D135" s="12" t="n">
        <v>-7.1</v>
      </c>
      <c r="E135" t="inlineStr">
        <is>
          <t>Car and truck: parking</t>
        </is>
      </c>
      <c r="F135" s="14" t="inlineStr">
        <is>
          <t>9</t>
        </is>
      </c>
      <c r="G135" t="inlineStr">
        <is>
          <t>R171</t>
        </is>
      </c>
      <c r="H135" t="inlineStr">
        <is>
          <t>high</t>
        </is>
      </c>
      <c r="I135" t="inlineStr"/>
      <c r="J135" t="inlineStr"/>
      <c r="K135" t="inlineStr">
        <is>
          <t>Card</t>
        </is>
      </c>
      <c r="L135" t="inlineStr">
        <is>
          <t>Business parking. Deductible even with standard mileage. If on an overnight trip, line 24a.</t>
        </is>
      </c>
    </row>
    <row r="136">
      <c r="A136" s="10" t="n">
        <v>46102</v>
      </c>
      <c r="B136" t="inlineStr">
        <is>
          <t>Checking 1234</t>
        </is>
      </c>
      <c r="C136" t="inlineStr">
        <is>
          <t>SQUARE INC DES:SQ260321 ID:T362701</t>
        </is>
      </c>
      <c r="D136" s="12" t="n">
        <v>829.2</v>
      </c>
      <c r="E136" t="inlineStr">
        <is>
          <t>Gross receipts: Square payouts</t>
        </is>
      </c>
      <c r="F136" s="14" t="inlineStr">
        <is>
          <t>income_1</t>
        </is>
      </c>
      <c r="G136" t="inlineStr">
        <is>
          <t>R031</t>
        </is>
      </c>
      <c r="H136" t="inlineStr">
        <is>
          <t>high</t>
        </is>
      </c>
      <c r="I136" t="inlineStr"/>
      <c r="J136" t="inlineStr"/>
      <c r="K136" t="inlineStr">
        <is>
          <t>Bank debit</t>
        </is>
      </c>
      <c r="L136" t="inlineStr">
        <is>
          <t>Square payout. Net of fees; compare to the 1099-K.</t>
        </is>
      </c>
    </row>
    <row r="137">
      <c r="A137" s="10" t="n">
        <v>46103</v>
      </c>
      <c r="B137" t="inlineStr">
        <is>
          <t>Checking 1234</t>
        </is>
      </c>
      <c r="C137" t="inlineStr">
        <is>
          <t>STRIPE TRANSFER ST-E1151X</t>
        </is>
      </c>
      <c r="D137" s="12" t="n">
        <v>564.83</v>
      </c>
      <c r="E137" t="inlineStr">
        <is>
          <t>Gross receipts: Stripe payouts</t>
        </is>
      </c>
      <c r="F137" s="14" t="inlineStr">
        <is>
          <t>income_1</t>
        </is>
      </c>
      <c r="G137" t="inlineStr">
        <is>
          <t>R030</t>
        </is>
      </c>
      <c r="H137" t="inlineStr">
        <is>
          <t>high</t>
        </is>
      </c>
      <c r="I137" t="inlineStr"/>
      <c r="J137" t="inlineStr"/>
      <c r="K137" t="inlineStr">
        <is>
          <t>Bank debit</t>
        </is>
      </c>
      <c r="L137" t="inlineStr">
        <is>
          <t>Stripe payout. Payouts are net of fees; preparer may gross up using the 1099-K.</t>
        </is>
      </c>
    </row>
    <row r="138">
      <c r="A138" s="10" t="n">
        <v>46104</v>
      </c>
      <c r="B138" t="inlineStr">
        <is>
          <t>Card 9876</t>
        </is>
      </c>
      <c r="C138" t="inlineStr">
        <is>
          <t>AMAZON MKTPL*A59093</t>
        </is>
      </c>
      <c r="D138" s="12" t="n">
        <v>-21.68</v>
      </c>
      <c r="E138" t="inlineStr">
        <is>
          <t>Amazon purchase</t>
        </is>
      </c>
      <c r="F138" s="14" t="inlineStr">
        <is>
          <t>ask</t>
        </is>
      </c>
      <c r="G138" t="inlineStr">
        <is>
          <t>R198</t>
        </is>
      </c>
      <c r="H138" t="inlineStr">
        <is>
          <t>low</t>
        </is>
      </c>
      <c r="I138" t="inlineStr">
        <is>
          <t>ASK CLIENT</t>
        </is>
      </c>
      <c r="J138" t="inlineStr"/>
      <c r="K138" t="inlineStr">
        <is>
          <t>Card</t>
        </is>
      </c>
      <c r="L138" t="inlineStr">
        <is>
          <t>Big box or online store. Often mixed business and personal. Ask what was bought.</t>
        </is>
      </c>
    </row>
    <row r="139">
      <c r="A139" s="10" t="n">
        <v>46105</v>
      </c>
      <c r="B139" t="inlineStr">
        <is>
          <t>Card 9876</t>
        </is>
      </c>
      <c r="C139" t="inlineStr">
        <is>
          <t>CHEMICAL GUYS ONLINE</t>
        </is>
      </c>
      <c r="D139" s="12" t="n">
        <v>-152.91</v>
      </c>
      <c r="E139" t="inlineStr">
        <is>
          <t>Supplies: detailing products</t>
        </is>
      </c>
      <c r="F139" s="14" t="inlineStr">
        <is>
          <t>22</t>
        </is>
      </c>
      <c r="G139" t="inlineStr">
        <is>
          <t>R190</t>
        </is>
      </c>
      <c r="H139" t="inlineStr">
        <is>
          <t>high</t>
        </is>
      </c>
      <c r="I139" t="inlineStr"/>
      <c r="J139" t="inlineStr"/>
      <c r="K139" t="inlineStr">
        <is>
          <t>Card</t>
        </is>
      </c>
      <c r="L139" t="inlineStr">
        <is>
          <t>Detailing chemicals, pads, and towels.</t>
        </is>
      </c>
    </row>
    <row r="140">
      <c r="A140" s="10" t="n">
        <v>46105</v>
      </c>
      <c r="B140" t="inlineStr">
        <is>
          <t>Checking 1234</t>
        </is>
      </c>
      <c r="C140" t="inlineStr">
        <is>
          <t>POS DEBIT MIDTOWN PRINT AND SIGN</t>
        </is>
      </c>
      <c r="D140" s="12" t="n">
        <v>-268.4</v>
      </c>
      <c r="E140" t="inlineStr">
        <is>
          <t>Unmatched: ask client</t>
        </is>
      </c>
      <c r="F140" s="14" t="inlineStr">
        <is>
          <t>ask</t>
        </is>
      </c>
      <c r="G140" t="inlineStr">
        <is>
          <t>NONE</t>
        </is>
      </c>
      <c r="H140" t="inlineStr">
        <is>
          <t>low</t>
        </is>
      </c>
      <c r="I140" t="inlineStr">
        <is>
          <t>ASK CLIENT</t>
        </is>
      </c>
      <c r="J140" t="inlineStr">
        <is>
          <t>Midtown Print and Sign</t>
        </is>
      </c>
      <c r="K140" t="inlineStr">
        <is>
          <t>Bank debit</t>
        </is>
      </c>
      <c r="L140" t="inlineStr">
        <is>
          <t>No rule matched.</t>
        </is>
      </c>
    </row>
    <row r="141">
      <c r="A141" s="10" t="n">
        <v>46105</v>
      </c>
      <c r="B141" t="inlineStr">
        <is>
          <t>Checking 1234</t>
        </is>
      </c>
      <c r="C141" t="inlineStr">
        <is>
          <t>SQUARE INC DES:SQ260324 ID:T350321</t>
        </is>
      </c>
      <c r="D141" s="12" t="n">
        <v>729.48</v>
      </c>
      <c r="E141" t="inlineStr">
        <is>
          <t>Gross receipts: Square payouts</t>
        </is>
      </c>
      <c r="F141" s="14" t="inlineStr">
        <is>
          <t>income_1</t>
        </is>
      </c>
      <c r="G141" t="inlineStr">
        <is>
          <t>R031</t>
        </is>
      </c>
      <c r="H141" t="inlineStr">
        <is>
          <t>high</t>
        </is>
      </c>
      <c r="I141" t="inlineStr"/>
      <c r="J141" t="inlineStr"/>
      <c r="K141" t="inlineStr">
        <is>
          <t>Bank debit</t>
        </is>
      </c>
      <c r="L141" t="inlineStr">
        <is>
          <t>Square payout. Net of fees; compare to the 1099-K.</t>
        </is>
      </c>
    </row>
    <row r="142">
      <c r="A142" s="10" t="n">
        <v>46106</v>
      </c>
      <c r="B142" t="inlineStr">
        <is>
          <t>Checking 1234</t>
        </is>
      </c>
      <c r="C142" t="inlineStr">
        <is>
          <t>ONLINE TRANSFER TO PERSONAL CHK XXXX5521</t>
        </is>
      </c>
      <c r="D142" s="12" t="n">
        <v>-1500</v>
      </c>
      <c r="E142" t="inlineStr">
        <is>
          <t>Owner draw</t>
        </is>
      </c>
      <c r="F142" s="14" t="inlineStr">
        <is>
          <t>owner_draw</t>
        </is>
      </c>
      <c r="G142" t="inlineStr">
        <is>
          <t>R047</t>
        </is>
      </c>
      <c r="H142" t="inlineStr">
        <is>
          <t>medium</t>
        </is>
      </c>
      <c r="I142" t="inlineStr"/>
      <c r="J142" t="inlineStr">
        <is>
          <t>Owner</t>
        </is>
      </c>
      <c r="K142" t="inlineStr">
        <is>
          <t>Transfer</t>
        </is>
      </c>
      <c r="L142" t="inlineStr">
        <is>
          <t>Money moved to the owner. Not deductible.</t>
        </is>
      </c>
    </row>
    <row r="143">
      <c r="A143" s="10" t="n">
        <v>46107</v>
      </c>
      <c r="B143" t="inlineStr">
        <is>
          <t>Card 9876</t>
        </is>
      </c>
      <c r="C143" t="inlineStr">
        <is>
          <t>QT 0233 MAPLEWOOD MO</t>
        </is>
      </c>
      <c r="D143" s="12" t="n">
        <v>-41.98</v>
      </c>
      <c r="E143" t="inlineStr">
        <is>
          <t>Car and truck: fuel</t>
        </is>
      </c>
      <c r="F143" s="14" t="inlineStr">
        <is>
          <t>9</t>
        </is>
      </c>
      <c r="G143" t="inlineStr">
        <is>
          <t>R153</t>
        </is>
      </c>
      <c r="H143" t="inlineStr">
        <is>
          <t>high</t>
        </is>
      </c>
      <c r="I143" t="inlineStr">
        <is>
          <t>Mileage method?</t>
        </is>
      </c>
      <c r="J143" t="inlineStr"/>
      <c r="K143" t="inlineStr">
        <is>
          <t>Card</t>
        </is>
      </c>
      <c r="L143" t="inlineStr">
        <is>
          <t>Actual expense method only. If the client uses standard mileage (2026: 72.5 cents Jan 1 to Jun 30, 76 cents Jul 1 to Dec 31), do not deduct fuel separately.</t>
        </is>
      </c>
    </row>
    <row r="144">
      <c r="A144" s="10" t="n">
        <v>46108</v>
      </c>
      <c r="B144" t="inlineStr">
        <is>
          <t>Checking 1234</t>
        </is>
      </c>
      <c r="C144" t="inlineStr">
        <is>
          <t>SQUARE INC DES:SQ260327 ID:T394785</t>
        </is>
      </c>
      <c r="D144" s="12" t="n">
        <v>691.5599999999999</v>
      </c>
      <c r="E144" t="inlineStr">
        <is>
          <t>Gross receipts: Square payouts</t>
        </is>
      </c>
      <c r="F144" s="14" t="inlineStr">
        <is>
          <t>income_1</t>
        </is>
      </c>
      <c r="G144" t="inlineStr">
        <is>
          <t>R031</t>
        </is>
      </c>
      <c r="H144" t="inlineStr">
        <is>
          <t>high</t>
        </is>
      </c>
      <c r="I144" t="inlineStr"/>
      <c r="J144" t="inlineStr"/>
      <c r="K144" t="inlineStr">
        <is>
          <t>Bank debit</t>
        </is>
      </c>
      <c r="L144" t="inlineStr">
        <is>
          <t>Square payout. Net of fees; compare to the 1099-K.</t>
        </is>
      </c>
    </row>
    <row r="145">
      <c r="A145" s="10" t="n">
        <v>46109</v>
      </c>
      <c r="B145" t="inlineStr">
        <is>
          <t>Card 9876</t>
        </is>
      </c>
      <c r="C145" t="inlineStr">
        <is>
          <t>CASEY'S #3412 ARNOLD MO</t>
        </is>
      </c>
      <c r="D145" s="12" t="n">
        <v>-62.85</v>
      </c>
      <c r="E145" t="inlineStr">
        <is>
          <t>Car and truck: fuel</t>
        </is>
      </c>
      <c r="F145" s="14" t="inlineStr">
        <is>
          <t>9</t>
        </is>
      </c>
      <c r="G145" t="inlineStr">
        <is>
          <t>R154</t>
        </is>
      </c>
      <c r="H145" t="inlineStr">
        <is>
          <t>high</t>
        </is>
      </c>
      <c r="I145" t="inlineStr">
        <is>
          <t>Mileage method?</t>
        </is>
      </c>
      <c r="J145" t="inlineStr"/>
      <c r="K145" t="inlineStr">
        <is>
          <t>Card</t>
        </is>
      </c>
      <c r="L145" t="inlineStr">
        <is>
          <t>Actual expense method only. If the client uses standard mileage (2026: 72.5 cents Jan 1 to Jun 30, 76 cents Jul 1 to Dec 31), do not deduct fuel separately.</t>
        </is>
      </c>
    </row>
    <row r="146">
      <c r="A146" s="10" t="n">
        <v>46111</v>
      </c>
      <c r="B146" t="inlineStr">
        <is>
          <t>Card 9876</t>
        </is>
      </c>
      <c r="C146" t="inlineStr">
        <is>
          <t>INTEREST CHARGE ON PURCHASES</t>
        </is>
      </c>
      <c r="D146" s="12" t="n">
        <v>-21.37</v>
      </c>
      <c r="E146" t="inlineStr">
        <is>
          <t>Interest: business credit card</t>
        </is>
      </c>
      <c r="F146" s="14" t="inlineStr">
        <is>
          <t>16b</t>
        </is>
      </c>
      <c r="G146" t="inlineStr">
        <is>
          <t>R072</t>
        </is>
      </c>
      <c r="H146" t="inlineStr">
        <is>
          <t>high</t>
        </is>
      </c>
      <c r="I146" t="inlineStr"/>
      <c r="J146" t="inlineStr"/>
      <c r="K146" t="inlineStr">
        <is>
          <t>Card</t>
        </is>
      </c>
      <c r="L146" t="inlineStr">
        <is>
          <t>Card interest. Deductible on 16b if the card is used only for business.</t>
        </is>
      </c>
    </row>
    <row r="147">
      <c r="A147" s="10" t="n">
        <v>46113</v>
      </c>
      <c r="B147" t="inlineStr">
        <is>
          <t>Checking 1234</t>
        </is>
      </c>
      <c r="C147" t="inlineStr">
        <is>
          <t>ACH DEBIT GARAGE RENT T WILLIAMS</t>
        </is>
      </c>
      <c r="D147" s="12" t="n">
        <v>-650</v>
      </c>
      <c r="E147" t="inlineStr">
        <is>
          <t>Rent: business property</t>
        </is>
      </c>
      <c r="F147" s="14" t="inlineStr">
        <is>
          <t>20b</t>
        </is>
      </c>
      <c r="G147" t="inlineStr">
        <is>
          <t>R182</t>
        </is>
      </c>
      <c r="H147" t="inlineStr">
        <is>
          <t>high</t>
        </is>
      </c>
      <c r="I147" t="inlineStr">
        <is>
          <t>1099 watch</t>
        </is>
      </c>
      <c r="J147" t="inlineStr">
        <is>
          <t>T. Williams (garage landlord)</t>
        </is>
      </c>
      <c r="K147" t="inlineStr">
        <is>
          <t>ACH</t>
        </is>
      </c>
      <c r="L147" t="inlineStr">
        <is>
          <t>Business rent. Paid by check or ACH to an individual or non-corporate landlord: check the 1099-MISC watchlist.</t>
        </is>
      </c>
    </row>
    <row r="148">
      <c r="A148" s="10" t="n">
        <v>46114</v>
      </c>
      <c r="B148" t="inlineStr">
        <is>
          <t>Card 9876</t>
        </is>
      </c>
      <c r="C148" t="inlineStr">
        <is>
          <t>GOOGLE *GSUITE_GATEWAYMOBIL</t>
        </is>
      </c>
      <c r="D148" s="12" t="n">
        <v>-7.2</v>
      </c>
      <c r="E148" t="inlineStr">
        <is>
          <t>Software: Google Workspace</t>
        </is>
      </c>
      <c r="F148" s="14" t="inlineStr">
        <is>
          <t>27a</t>
        </is>
      </c>
      <c r="G148" t="inlineStr">
        <is>
          <t>R211</t>
        </is>
      </c>
      <c r="H148" t="inlineStr">
        <is>
          <t>high</t>
        </is>
      </c>
      <c r="I148" t="inlineStr"/>
      <c r="J148" t="inlineStr"/>
      <c r="K148" t="inlineStr">
        <is>
          <t>Card</t>
        </is>
      </c>
      <c r="L148" t="inlineStr">
        <is>
          <t>Software subscription. Some preparers use line 18 instead. Keep it consistent.</t>
        </is>
      </c>
    </row>
    <row r="149">
      <c r="A149" s="10" t="n">
        <v>46114</v>
      </c>
      <c r="B149" t="inlineStr">
        <is>
          <t>Card 9876</t>
        </is>
      </c>
      <c r="C149" t="inlineStr">
        <is>
          <t>JOBBER SOFTWARE</t>
        </is>
      </c>
      <c r="D149" s="12" t="n">
        <v>-69</v>
      </c>
      <c r="E149" t="inlineStr">
        <is>
          <t>Software: scheduling and CRM</t>
        </is>
      </c>
      <c r="F149" s="14" t="inlineStr">
        <is>
          <t>27a</t>
        </is>
      </c>
      <c r="G149" t="inlineStr">
        <is>
          <t>R220</t>
        </is>
      </c>
      <c r="H149" t="inlineStr">
        <is>
          <t>high</t>
        </is>
      </c>
      <c r="I149" t="inlineStr"/>
      <c r="J149" t="inlineStr"/>
      <c r="K149" t="inlineStr">
        <is>
          <t>Card</t>
        </is>
      </c>
      <c r="L149" t="inlineStr">
        <is>
          <t>Software subscription. Some preparers use line 18 instead. Keep it consistent.</t>
        </is>
      </c>
    </row>
    <row r="150">
      <c r="A150" s="10" t="n">
        <v>46115</v>
      </c>
      <c r="B150" t="inlineStr">
        <is>
          <t>Card 9876</t>
        </is>
      </c>
      <c r="C150" t="inlineStr">
        <is>
          <t>GOOGLE *ADS5801112373</t>
        </is>
      </c>
      <c r="D150" s="12" t="n">
        <v>-189.97</v>
      </c>
      <c r="E150" t="inlineStr">
        <is>
          <t>Advertising: online ads</t>
        </is>
      </c>
      <c r="F150" s="14" t="inlineStr">
        <is>
          <t>8</t>
        </is>
      </c>
      <c r="G150" t="inlineStr">
        <is>
          <t>R079</t>
        </is>
      </c>
      <c r="H150" t="inlineStr">
        <is>
          <t>high</t>
        </is>
      </c>
      <c r="I150" t="inlineStr"/>
      <c r="J150" t="inlineStr"/>
      <c r="K150" t="inlineStr">
        <is>
          <t>Card</t>
        </is>
      </c>
      <c r="L150" t="inlineStr">
        <is>
          <t>Google Ads.</t>
        </is>
      </c>
    </row>
    <row r="151">
      <c r="A151" s="10" t="n">
        <v>46115</v>
      </c>
      <c r="B151" t="inlineStr">
        <is>
          <t>Checking 1234</t>
        </is>
      </c>
      <c r="C151" t="inlineStr">
        <is>
          <t>NEXT INSURANCE PREMIUM</t>
        </is>
      </c>
      <c r="D151" s="12" t="n">
        <v>-48.2</v>
      </c>
      <c r="E151" t="inlineStr">
        <is>
          <t>Insurance: business policy</t>
        </is>
      </c>
      <c r="F151" s="14" t="inlineStr">
        <is>
          <t>15</t>
        </is>
      </c>
      <c r="G151" t="inlineStr">
        <is>
          <t>R123</t>
        </is>
      </c>
      <c r="H151" t="inlineStr">
        <is>
          <t>high</t>
        </is>
      </c>
      <c r="I151" t="inlineStr"/>
      <c r="J151" t="inlineStr">
        <is>
          <t>Next Insurance</t>
        </is>
      </c>
      <c r="K151" t="inlineStr">
        <is>
          <t>ACH</t>
        </is>
      </c>
      <c r="L151" t="inlineStr">
        <is>
          <t>Business insurer.</t>
        </is>
      </c>
    </row>
    <row r="152">
      <c r="A152" s="10" t="n">
        <v>46115</v>
      </c>
      <c r="B152" t="inlineStr">
        <is>
          <t>Checking 1234</t>
        </is>
      </c>
      <c r="C152" t="inlineStr">
        <is>
          <t>SQUARE INC DES:SQ260403 ID:T377524</t>
        </is>
      </c>
      <c r="D152" s="12" t="n">
        <v>566.08</v>
      </c>
      <c r="E152" t="inlineStr">
        <is>
          <t>Gross receipts: Square payouts</t>
        </is>
      </c>
      <c r="F152" s="14" t="inlineStr">
        <is>
          <t>income_1</t>
        </is>
      </c>
      <c r="G152" t="inlineStr">
        <is>
          <t>R031</t>
        </is>
      </c>
      <c r="H152" t="inlineStr">
        <is>
          <t>high</t>
        </is>
      </c>
      <c r="I152" t="inlineStr"/>
      <c r="J152" t="inlineStr"/>
      <c r="K152" t="inlineStr">
        <is>
          <t>Bank debit</t>
        </is>
      </c>
      <c r="L152" t="inlineStr">
        <is>
          <t>Square payout. Net of fees; compare to the 1099-K.</t>
        </is>
      </c>
    </row>
    <row r="153">
      <c r="A153" s="10" t="n">
        <v>46115</v>
      </c>
      <c r="B153" t="inlineStr">
        <is>
          <t>Checking 1234</t>
        </is>
      </c>
      <c r="C153" t="inlineStr">
        <is>
          <t>ZELLE FROM TASHA GREENE</t>
        </is>
      </c>
      <c r="D153" s="12" t="n">
        <v>163.88</v>
      </c>
      <c r="E153" t="inlineStr">
        <is>
          <t>Zelle received</t>
        </is>
      </c>
      <c r="F153" s="14" t="inlineStr">
        <is>
          <t>ask</t>
        </is>
      </c>
      <c r="G153" t="inlineStr">
        <is>
          <t>R051</t>
        </is>
      </c>
      <c r="H153" t="inlineStr">
        <is>
          <t>low</t>
        </is>
      </c>
      <c r="I153" t="inlineStr">
        <is>
          <t>ASK CLIENT</t>
        </is>
      </c>
      <c r="J153" t="inlineStr">
        <is>
          <t>Tasha Greene</t>
        </is>
      </c>
      <c r="K153" t="inlineStr">
        <is>
          <t>Zelle</t>
        </is>
      </c>
      <c r="L153" t="inlineStr">
        <is>
          <t>Zelle received. Customer payment, loan, or personal money? Ask.</t>
        </is>
      </c>
    </row>
    <row r="154">
      <c r="A154" s="10" t="n">
        <v>46116</v>
      </c>
      <c r="B154" t="inlineStr">
        <is>
          <t>Card 9876</t>
        </is>
      </c>
      <c r="C154" t="inlineStr">
        <is>
          <t>INTUIT *QBOOKS ONLINE</t>
        </is>
      </c>
      <c r="D154" s="12" t="n">
        <v>-38</v>
      </c>
      <c r="E154" t="inlineStr">
        <is>
          <t>Legal and professional: accounting software</t>
        </is>
      </c>
      <c r="F154" s="14" t="inlineStr">
        <is>
          <t>17</t>
        </is>
      </c>
      <c r="G154" t="inlineStr">
        <is>
          <t>R113</t>
        </is>
      </c>
      <c r="H154" t="inlineStr">
        <is>
          <t>high</t>
        </is>
      </c>
      <c r="I154" t="inlineStr"/>
      <c r="J154" t="inlineStr"/>
      <c r="K154" t="inlineStr">
        <is>
          <t>Card</t>
        </is>
      </c>
      <c r="L154" t="inlineStr">
        <is>
          <t>QuickBooks subscription. Accounting software.</t>
        </is>
      </c>
    </row>
    <row r="155">
      <c r="A155" s="10" t="n">
        <v>46117</v>
      </c>
      <c r="B155" t="inlineStr">
        <is>
          <t>Card 9876</t>
        </is>
      </c>
      <c r="C155" t="inlineStr">
        <is>
          <t>AMAZON MKTPL*G45078</t>
        </is>
      </c>
      <c r="D155" s="12" t="n">
        <v>-49.54</v>
      </c>
      <c r="E155" t="inlineStr">
        <is>
          <t>Amazon purchase</t>
        </is>
      </c>
      <c r="F155" s="14" t="inlineStr">
        <is>
          <t>ask</t>
        </is>
      </c>
      <c r="G155" t="inlineStr">
        <is>
          <t>R198</t>
        </is>
      </c>
      <c r="H155" t="inlineStr">
        <is>
          <t>low</t>
        </is>
      </c>
      <c r="I155" t="inlineStr">
        <is>
          <t>ASK CLIENT</t>
        </is>
      </c>
      <c r="J155" t="inlineStr"/>
      <c r="K155" t="inlineStr">
        <is>
          <t>Card</t>
        </is>
      </c>
      <c r="L155" t="inlineStr">
        <is>
          <t>Big box or online store. Often mixed business and personal. Ask what was bought.</t>
        </is>
      </c>
    </row>
    <row r="156">
      <c r="A156" s="10" t="n">
        <v>46117</v>
      </c>
      <c r="B156" t="inlineStr">
        <is>
          <t>Card 9876</t>
        </is>
      </c>
      <c r="C156" t="inlineStr">
        <is>
          <t>AMAZON MKTPL*H84261</t>
        </is>
      </c>
      <c r="D156" s="12" t="n">
        <v>-83.97</v>
      </c>
      <c r="E156" t="inlineStr">
        <is>
          <t>Amazon purchase</t>
        </is>
      </c>
      <c r="F156" s="14" t="inlineStr">
        <is>
          <t>ask</t>
        </is>
      </c>
      <c r="G156" t="inlineStr">
        <is>
          <t>R198</t>
        </is>
      </c>
      <c r="H156" t="inlineStr">
        <is>
          <t>low</t>
        </is>
      </c>
      <c r="I156" t="inlineStr">
        <is>
          <t>ASK CLIENT</t>
        </is>
      </c>
      <c r="J156" t="inlineStr"/>
      <c r="K156" t="inlineStr">
        <is>
          <t>Card</t>
        </is>
      </c>
      <c r="L156" t="inlineStr">
        <is>
          <t>Big box or online store. Often mixed business and personal. Ask what was bought.</t>
        </is>
      </c>
    </row>
    <row r="157">
      <c r="A157" s="10" t="n">
        <v>46117</v>
      </c>
      <c r="B157" t="inlineStr">
        <is>
          <t>Card 9876</t>
        </is>
      </c>
      <c r="C157" t="inlineStr">
        <is>
          <t>IMO'S PIZZA #45 SOUTH CITY</t>
        </is>
      </c>
      <c r="D157" s="12" t="n">
        <v>-51.48</v>
      </c>
      <c r="E157" t="inlineStr">
        <is>
          <t>Meals: restaurant</t>
        </is>
      </c>
      <c r="F157" s="14" t="inlineStr">
        <is>
          <t>24b</t>
        </is>
      </c>
      <c r="G157" t="inlineStr">
        <is>
          <t>R302</t>
        </is>
      </c>
      <c r="H157" t="inlineStr">
        <is>
          <t>medium</t>
        </is>
      </c>
      <c r="I157" t="inlineStr">
        <is>
          <t>Meals 50%</t>
        </is>
      </c>
      <c r="J157" t="inlineStr"/>
      <c r="K157" t="inlineStr">
        <is>
          <t>Card</t>
        </is>
      </c>
      <c r="L157" t="inlineStr">
        <is>
          <t>Meals. 50% deductible. Confirm business purpose and who attended.</t>
        </is>
      </c>
    </row>
    <row r="158">
      <c r="A158" s="10" t="n">
        <v>46117</v>
      </c>
      <c r="B158" t="inlineStr">
        <is>
          <t>Checking 1234</t>
        </is>
      </c>
      <c r="C158" t="inlineStr">
        <is>
          <t>PROGRESSIVE COMMERCIAL AUTO</t>
        </is>
      </c>
      <c r="D158" s="12" t="n">
        <v>-186.4</v>
      </c>
      <c r="E158" t="inlineStr">
        <is>
          <t>Insurance: commercial auto</t>
        </is>
      </c>
      <c r="F158" s="14" t="inlineStr">
        <is>
          <t>15</t>
        </is>
      </c>
      <c r="G158" t="inlineStr">
        <is>
          <t>R133</t>
        </is>
      </c>
      <c r="H158" t="inlineStr">
        <is>
          <t>high</t>
        </is>
      </c>
      <c r="I158" t="inlineStr"/>
      <c r="J158" t="inlineStr">
        <is>
          <t>Progressive</t>
        </is>
      </c>
      <c r="K158" t="inlineStr">
        <is>
          <t>ACH</t>
        </is>
      </c>
      <c r="L158" t="inlineStr">
        <is>
          <t>Commercial auto. Not deducted separately if the client uses standard mileage.</t>
        </is>
      </c>
    </row>
    <row r="159">
      <c r="A159" s="10" t="n">
        <v>46117</v>
      </c>
      <c r="B159" t="inlineStr">
        <is>
          <t>Checking 1234</t>
        </is>
      </c>
      <c r="C159" t="inlineStr">
        <is>
          <t>SQUARE INC DES:SQ260405 ID:T333992</t>
        </is>
      </c>
      <c r="D159" s="12" t="n">
        <v>1234.13</v>
      </c>
      <c r="E159" t="inlineStr">
        <is>
          <t>Gross receipts: Square payouts</t>
        </is>
      </c>
      <c r="F159" s="14" t="inlineStr">
        <is>
          <t>income_1</t>
        </is>
      </c>
      <c r="G159" t="inlineStr">
        <is>
          <t>R031</t>
        </is>
      </c>
      <c r="H159" t="inlineStr">
        <is>
          <t>high</t>
        </is>
      </c>
      <c r="I159" t="inlineStr"/>
      <c r="J159" t="inlineStr"/>
      <c r="K159" t="inlineStr">
        <is>
          <t>Bank debit</t>
        </is>
      </c>
      <c r="L159" t="inlineStr">
        <is>
          <t>Square payout. Net of fees; compare to the 1099-K.</t>
        </is>
      </c>
    </row>
    <row r="160">
      <c r="A160" s="10" t="n">
        <v>46118</v>
      </c>
      <c r="B160" t="inlineStr">
        <is>
          <t>Checking 1234</t>
        </is>
      </c>
      <c r="C160" t="inlineStr">
        <is>
          <t>ZELLE TO DESHAWN KELLER</t>
        </is>
      </c>
      <c r="D160" s="12" t="n">
        <v>-209.97</v>
      </c>
      <c r="E160" t="inlineStr">
        <is>
          <t>Zelle sent</t>
        </is>
      </c>
      <c r="F160" s="14" t="inlineStr">
        <is>
          <t>ask</t>
        </is>
      </c>
      <c r="G160" t="inlineStr">
        <is>
          <t>R052</t>
        </is>
      </c>
      <c r="H160" t="inlineStr">
        <is>
          <t>low</t>
        </is>
      </c>
      <c r="I160" t="inlineStr">
        <is>
          <t>ASK CLIENT; 1099 watch</t>
        </is>
      </c>
      <c r="J160" t="inlineStr">
        <is>
          <t>Deshawn Keller</t>
        </is>
      </c>
      <c r="K160" t="inlineStr">
        <is>
          <t>Zelle</t>
        </is>
      </c>
      <c r="L160" t="inlineStr">
        <is>
          <t>Person-to-person payment. Ask who it was and why. Business service payees may need a 1099-NEC.</t>
        </is>
      </c>
    </row>
    <row r="161">
      <c r="A161" s="10" t="n">
        <v>46119</v>
      </c>
      <c r="B161" t="inlineStr">
        <is>
          <t>Card 9876</t>
        </is>
      </c>
      <c r="C161" t="inlineStr">
        <is>
          <t>FACEBK *R376428</t>
        </is>
      </c>
      <c r="D161" s="12" t="n">
        <v>-73.08</v>
      </c>
      <c r="E161" t="inlineStr">
        <is>
          <t>Advertising: online ads</t>
        </is>
      </c>
      <c r="F161" s="14" t="inlineStr">
        <is>
          <t>8</t>
        </is>
      </c>
      <c r="G161" t="inlineStr">
        <is>
          <t>R080</t>
        </is>
      </c>
      <c r="H161" t="inlineStr">
        <is>
          <t>high</t>
        </is>
      </c>
      <c r="I161" t="inlineStr"/>
      <c r="J161" t="inlineStr"/>
      <c r="K161" t="inlineStr">
        <is>
          <t>Card</t>
        </is>
      </c>
      <c r="L161" t="inlineStr">
        <is>
          <t>Meta (Facebook or Instagram) ads.</t>
        </is>
      </c>
    </row>
    <row r="162">
      <c r="A162" s="10" t="n">
        <v>46120</v>
      </c>
      <c r="B162" t="inlineStr">
        <is>
          <t>Checking 1234</t>
        </is>
      </c>
      <c r="C162" t="inlineStr">
        <is>
          <t>STRIPE TRANSFER ST-A2510X</t>
        </is>
      </c>
      <c r="D162" s="12" t="n">
        <v>896.35</v>
      </c>
      <c r="E162" t="inlineStr">
        <is>
          <t>Gross receipts: Stripe payouts</t>
        </is>
      </c>
      <c r="F162" s="14" t="inlineStr">
        <is>
          <t>income_1</t>
        </is>
      </c>
      <c r="G162" t="inlineStr">
        <is>
          <t>R030</t>
        </is>
      </c>
      <c r="H162" t="inlineStr">
        <is>
          <t>high</t>
        </is>
      </c>
      <c r="I162" t="inlineStr"/>
      <c r="J162" t="inlineStr"/>
      <c r="K162" t="inlineStr">
        <is>
          <t>Bank debit</t>
        </is>
      </c>
      <c r="L162" t="inlineStr">
        <is>
          <t>Stripe payout. Payouts are net of fees; preparer may gross up using the 1099-K.</t>
        </is>
      </c>
    </row>
    <row r="163">
      <c r="A163" s="10" t="n">
        <v>46121</v>
      </c>
      <c r="B163" t="inlineStr">
        <is>
          <t>Card 9876</t>
        </is>
      </c>
      <c r="C163" t="inlineStr">
        <is>
          <t>CHIPOTLE 2345 BRENTWOOD</t>
        </is>
      </c>
      <c r="D163" s="12" t="n">
        <v>-27.25</v>
      </c>
      <c r="E163" t="inlineStr">
        <is>
          <t>Meals: restaurant</t>
        </is>
      </c>
      <c r="F163" s="14" t="inlineStr">
        <is>
          <t>24b</t>
        </is>
      </c>
      <c r="G163" t="inlineStr">
        <is>
          <t>R294</t>
        </is>
      </c>
      <c r="H163" t="inlineStr">
        <is>
          <t>medium</t>
        </is>
      </c>
      <c r="I163" t="inlineStr">
        <is>
          <t>Meals 50%</t>
        </is>
      </c>
      <c r="J163" t="inlineStr"/>
      <c r="K163" t="inlineStr">
        <is>
          <t>Card</t>
        </is>
      </c>
      <c r="L163" t="inlineStr">
        <is>
          <t>Meals. 50% deductible. Confirm business purpose and who attended.</t>
        </is>
      </c>
    </row>
    <row r="164">
      <c r="A164" s="10" t="n">
        <v>46121</v>
      </c>
      <c r="B164" t="inlineStr">
        <is>
          <t>Card 9876</t>
        </is>
      </c>
      <c r="C164" t="inlineStr">
        <is>
          <t>TST* PAPPY'S SMOKEHOUSE</t>
        </is>
      </c>
      <c r="D164" s="12" t="n">
        <v>-40.59</v>
      </c>
      <c r="E164" t="inlineStr">
        <is>
          <t>Meals: restaurant</t>
        </is>
      </c>
      <c r="F164" s="14" t="inlineStr">
        <is>
          <t>24b</t>
        </is>
      </c>
      <c r="G164" t="inlineStr">
        <is>
          <t>R303</t>
        </is>
      </c>
      <c r="H164" t="inlineStr">
        <is>
          <t>medium</t>
        </is>
      </c>
      <c r="I164" t="inlineStr">
        <is>
          <t>Meals 50%</t>
        </is>
      </c>
      <c r="J164" t="inlineStr"/>
      <c r="K164" t="inlineStr">
        <is>
          <t>Card</t>
        </is>
      </c>
      <c r="L164" t="inlineStr">
        <is>
          <t>Meals. 50% deductible. Confirm business purpose and who attended.</t>
        </is>
      </c>
    </row>
    <row r="165">
      <c r="A165" s="10" t="n">
        <v>46122</v>
      </c>
      <c r="B165" t="inlineStr">
        <is>
          <t>Checking 1234</t>
        </is>
      </c>
      <c r="C165" t="inlineStr">
        <is>
          <t>ALLY AUTO PAYMENT</t>
        </is>
      </c>
      <c r="D165" s="12" t="n">
        <v>-412.66</v>
      </c>
      <c r="E165" t="inlineStr">
        <is>
          <t>Vehicle loan payment</t>
        </is>
      </c>
      <c r="F165" s="14" t="inlineStr">
        <is>
          <t>ask</t>
        </is>
      </c>
      <c r="G165" t="inlineStr">
        <is>
          <t>R023</t>
        </is>
      </c>
      <c r="H165" t="inlineStr">
        <is>
          <t>medium</t>
        </is>
      </c>
      <c r="I165" t="inlineStr">
        <is>
          <t>ASK CLIENT</t>
        </is>
      </c>
      <c r="J165" t="inlineStr">
        <is>
          <t>Ally</t>
        </is>
      </c>
      <c r="K165" t="inlineStr">
        <is>
          <t>ACH</t>
        </is>
      </c>
      <c r="L165" t="inlineStr">
        <is>
          <t>Vehicle loan. Loan payment. Split principal (not deductible) and interest (line 16b). Need the loan statement.</t>
        </is>
      </c>
    </row>
    <row r="166">
      <c r="A166" s="10" t="n">
        <v>46123</v>
      </c>
      <c r="B166" t="inlineStr">
        <is>
          <t>Card 9876</t>
        </is>
      </c>
      <c r="C166" t="inlineStr">
        <is>
          <t>PHILLIPS 66 1182 KIRKWOOD MO</t>
        </is>
      </c>
      <c r="D166" s="12" t="n">
        <v>-63.25</v>
      </c>
      <c r="E166" t="inlineStr">
        <is>
          <t>Car and truck: fuel</t>
        </is>
      </c>
      <c r="F166" s="14" t="inlineStr">
        <is>
          <t>9</t>
        </is>
      </c>
      <c r="G166" t="inlineStr">
        <is>
          <t>R147</t>
        </is>
      </c>
      <c r="H166" t="inlineStr">
        <is>
          <t>high</t>
        </is>
      </c>
      <c r="I166" t="inlineStr">
        <is>
          <t>Mileage method?</t>
        </is>
      </c>
      <c r="J166" t="inlineStr"/>
      <c r="K166" t="inlineStr">
        <is>
          <t>Card</t>
        </is>
      </c>
      <c r="L166" t="inlineStr">
        <is>
          <t>Actual expense method only. If the client uses standard mileage (2026: 72.5 cents Jan 1 to Jun 30, 76 cents Jul 1 to Dec 31), do not deduct fuel separately.</t>
        </is>
      </c>
    </row>
    <row r="167">
      <c r="A167" s="10" t="n">
        <v>46123</v>
      </c>
      <c r="B167" t="inlineStr">
        <is>
          <t>Checking 1234</t>
        </is>
      </c>
      <c r="C167" t="inlineStr">
        <is>
          <t>SQUARE INC DES:SQ260411 ID:T372802</t>
        </is>
      </c>
      <c r="D167" s="12" t="n">
        <v>1208.55</v>
      </c>
      <c r="E167" t="inlineStr">
        <is>
          <t>Gross receipts: Square payouts</t>
        </is>
      </c>
      <c r="F167" s="14" t="inlineStr">
        <is>
          <t>income_1</t>
        </is>
      </c>
      <c r="G167" t="inlineStr">
        <is>
          <t>R031</t>
        </is>
      </c>
      <c r="H167" t="inlineStr">
        <is>
          <t>high</t>
        </is>
      </c>
      <c r="I167" t="inlineStr"/>
      <c r="J167" t="inlineStr"/>
      <c r="K167" t="inlineStr">
        <is>
          <t>Bank debit</t>
        </is>
      </c>
      <c r="L167" t="inlineStr">
        <is>
          <t>Square payout. Net of fees; compare to the 1099-K.</t>
        </is>
      </c>
    </row>
    <row r="168">
      <c r="A168" s="10" t="n">
        <v>46124</v>
      </c>
      <c r="B168" t="inlineStr">
        <is>
          <t>Card 9876</t>
        </is>
      </c>
      <c r="C168" t="inlineStr">
        <is>
          <t>PAYMENT RECEIVED THANK YOU</t>
        </is>
      </c>
      <c r="D168" s="12" t="n">
        <v>1609.54</v>
      </c>
      <c r="E168" t="inlineStr">
        <is>
          <t>Credit card payment received</t>
        </is>
      </c>
      <c r="F168" s="14" t="inlineStr">
        <is>
          <t>transfer</t>
        </is>
      </c>
      <c r="G168" t="inlineStr">
        <is>
          <t>R042</t>
        </is>
      </c>
      <c r="H168" t="inlineStr">
        <is>
          <t>high</t>
        </is>
      </c>
      <c r="I168" t="inlineStr"/>
      <c r="J168" t="inlineStr">
        <is>
          <t>Own card</t>
        </is>
      </c>
      <c r="K168" t="inlineStr">
        <is>
          <t>Transfer</t>
        </is>
      </c>
      <c r="L168" t="inlineStr">
        <is>
          <t>Card payment received. Matches a checking withdrawal.</t>
        </is>
      </c>
    </row>
    <row r="169">
      <c r="A169" s="10" t="n">
        <v>46124</v>
      </c>
      <c r="B169" t="inlineStr">
        <is>
          <t>Card 9876</t>
        </is>
      </c>
      <c r="C169" t="inlineStr">
        <is>
          <t>THE HOME DEPOT #6736</t>
        </is>
      </c>
      <c r="D169" s="12" t="n">
        <v>-72.12</v>
      </c>
      <c r="E169" t="inlineStr">
        <is>
          <t>Supplies: home improvement store</t>
        </is>
      </c>
      <c r="F169" s="14" t="inlineStr">
        <is>
          <t>22</t>
        </is>
      </c>
      <c r="G169" t="inlineStr">
        <is>
          <t>R193</t>
        </is>
      </c>
      <c r="H169" t="inlineStr">
        <is>
          <t>medium</t>
        </is>
      </c>
      <c r="I169" t="inlineStr"/>
      <c r="J169" t="inlineStr"/>
      <c r="K169" t="inlineStr">
        <is>
          <t>Card</t>
        </is>
      </c>
      <c r="L169" t="inlineStr">
        <is>
          <t>Home store. Can include personal items. Spot check receipts.</t>
        </is>
      </c>
    </row>
    <row r="170">
      <c r="A170" s="10" t="n">
        <v>46124</v>
      </c>
      <c r="B170" t="inlineStr">
        <is>
          <t>Card 9876</t>
        </is>
      </c>
      <c r="C170" t="inlineStr">
        <is>
          <t>YELP ADS</t>
        </is>
      </c>
      <c r="D170" s="12" t="n">
        <v>-100</v>
      </c>
      <c r="E170" t="inlineStr">
        <is>
          <t>Advertising: online ads</t>
        </is>
      </c>
      <c r="F170" s="14" t="inlineStr">
        <is>
          <t>8</t>
        </is>
      </c>
      <c r="G170" t="inlineStr">
        <is>
          <t>R081</t>
        </is>
      </c>
      <c r="H170" t="inlineStr">
        <is>
          <t>high</t>
        </is>
      </c>
      <c r="I170" t="inlineStr"/>
      <c r="J170" t="inlineStr"/>
      <c r="K170" t="inlineStr">
        <is>
          <t>Card</t>
        </is>
      </c>
      <c r="L170" t="inlineStr">
        <is>
          <t>Yelp ads.</t>
        </is>
      </c>
    </row>
    <row r="171">
      <c r="A171" s="10" t="n">
        <v>46124</v>
      </c>
      <c r="B171" t="inlineStr">
        <is>
          <t>Checking 1234</t>
        </is>
      </c>
      <c r="C171" t="inlineStr">
        <is>
          <t>PAYMENT TO CARD ENDING 9876</t>
        </is>
      </c>
      <c r="D171" s="12" t="n">
        <v>-1609.54</v>
      </c>
      <c r="E171" t="inlineStr">
        <is>
          <t>Credit card payment</t>
        </is>
      </c>
      <c r="F171" s="14" t="inlineStr">
        <is>
          <t>transfer</t>
        </is>
      </c>
      <c r="G171" t="inlineStr">
        <is>
          <t>R041</t>
        </is>
      </c>
      <c r="H171" t="inlineStr">
        <is>
          <t>high</t>
        </is>
      </c>
      <c r="I171" t="inlineStr"/>
      <c r="J171" t="inlineStr">
        <is>
          <t>Own card</t>
        </is>
      </c>
      <c r="K171" t="inlineStr">
        <is>
          <t>Transfer</t>
        </is>
      </c>
      <c r="L171" t="inlineStr">
        <is>
          <t>Paying the business card. Not an expense; card charges are categorized on the card side.</t>
        </is>
      </c>
    </row>
    <row r="172">
      <c r="A172" s="10" t="n">
        <v>46124</v>
      </c>
      <c r="B172" t="inlineStr">
        <is>
          <t>Checking 1234</t>
        </is>
      </c>
      <c r="C172" t="inlineStr">
        <is>
          <t>SQUARE INC DES:SQ260412 ID:T395006</t>
        </is>
      </c>
      <c r="D172" s="12" t="n">
        <v>573.27</v>
      </c>
      <c r="E172" t="inlineStr">
        <is>
          <t>Gross receipts: Square payouts</t>
        </is>
      </c>
      <c r="F172" s="14" t="inlineStr">
        <is>
          <t>income_1</t>
        </is>
      </c>
      <c r="G172" t="inlineStr">
        <is>
          <t>R031</t>
        </is>
      </c>
      <c r="H172" t="inlineStr">
        <is>
          <t>high</t>
        </is>
      </c>
      <c r="I172" t="inlineStr"/>
      <c r="J172" t="inlineStr"/>
      <c r="K172" t="inlineStr">
        <is>
          <t>Bank debit</t>
        </is>
      </c>
      <c r="L172" t="inlineStr">
        <is>
          <t>Square payout. Net of fees; compare to the 1099-K.</t>
        </is>
      </c>
    </row>
    <row r="173">
      <c r="A173" s="10" t="n">
        <v>46125</v>
      </c>
      <c r="B173" t="inlineStr">
        <is>
          <t>Checking 1234</t>
        </is>
      </c>
      <c r="C173" t="inlineStr">
        <is>
          <t>CHECK 1045 R ALVAREZ SMALL ENGINE</t>
        </is>
      </c>
      <c r="D173" s="12" t="n">
        <v>-1180</v>
      </c>
      <c r="E173" t="inlineStr">
        <is>
          <t>Repairs: equipment</t>
        </is>
      </c>
      <c r="F173" s="14" t="inlineStr">
        <is>
          <t>21</t>
        </is>
      </c>
      <c r="G173" t="inlineStr">
        <is>
          <t>R185</t>
        </is>
      </c>
      <c r="H173" t="inlineStr">
        <is>
          <t>high</t>
        </is>
      </c>
      <c r="I173" t="inlineStr">
        <is>
          <t>1099 watch</t>
        </is>
      </c>
      <c r="J173" t="inlineStr">
        <is>
          <t>R. Alvarez Small Engine</t>
        </is>
      </c>
      <c r="K173" t="inlineStr">
        <is>
          <t>Check</t>
        </is>
      </c>
      <c r="L173" t="inlineStr">
        <is>
          <t>Equipment repair.</t>
        </is>
      </c>
    </row>
    <row r="174">
      <c r="A174" s="10" t="n">
        <v>46126</v>
      </c>
      <c r="B174" t="inlineStr">
        <is>
          <t>Card 9876</t>
        </is>
      </c>
      <c r="C174" t="inlineStr">
        <is>
          <t>CASEY'S #3412 ARNOLD MO</t>
        </is>
      </c>
      <c r="D174" s="12" t="n">
        <v>-59.15</v>
      </c>
      <c r="E174" t="inlineStr">
        <is>
          <t>Car and truck: fuel</t>
        </is>
      </c>
      <c r="F174" s="14" t="inlineStr">
        <is>
          <t>9</t>
        </is>
      </c>
      <c r="G174" t="inlineStr">
        <is>
          <t>R154</t>
        </is>
      </c>
      <c r="H174" t="inlineStr">
        <is>
          <t>high</t>
        </is>
      </c>
      <c r="I174" t="inlineStr">
        <is>
          <t>Mileage method?</t>
        </is>
      </c>
      <c r="J174" t="inlineStr"/>
      <c r="K174" t="inlineStr">
        <is>
          <t>Card</t>
        </is>
      </c>
      <c r="L174" t="inlineStr">
        <is>
          <t>Actual expense method only. If the client uses standard mileage (2026: 72.5 cents Jan 1 to Jun 30, 76 cents Jul 1 to Dec 31), do not deduct fuel separately.</t>
        </is>
      </c>
    </row>
    <row r="175">
      <c r="A175" s="10" t="n">
        <v>46127</v>
      </c>
      <c r="B175" t="inlineStr">
        <is>
          <t>Card 9876</t>
        </is>
      </c>
      <c r="C175" t="inlineStr">
        <is>
          <t>HARBOR FREIGHT TOOLS 662</t>
        </is>
      </c>
      <c r="D175" s="12" t="n">
        <v>-140.3</v>
      </c>
      <c r="E175" t="inlineStr">
        <is>
          <t>Supplies: industrial and tools</t>
        </is>
      </c>
      <c r="F175" s="14" t="inlineStr">
        <is>
          <t>22</t>
        </is>
      </c>
      <c r="G175" t="inlineStr">
        <is>
          <t>R191</t>
        </is>
      </c>
      <c r="H175" t="inlineStr">
        <is>
          <t>high</t>
        </is>
      </c>
      <c r="I175" t="inlineStr"/>
      <c r="J175" t="inlineStr"/>
      <c r="K175" t="inlineStr">
        <is>
          <t>Card</t>
        </is>
      </c>
      <c r="L175" t="inlineStr">
        <is>
          <t>Tools and shop supplies. Larger tools may need depreciation review.</t>
        </is>
      </c>
    </row>
    <row r="176">
      <c r="A176" s="10" t="n">
        <v>46127</v>
      </c>
      <c r="B176" t="inlineStr">
        <is>
          <t>Checking 1234</t>
        </is>
      </c>
      <c r="C176" t="inlineStr">
        <is>
          <t>IRS USATAXPYMT 270</t>
        </is>
      </c>
      <c r="D176" s="12" t="n">
        <v>-1800</v>
      </c>
      <c r="E176" t="inlineStr">
        <is>
          <t>Federal income tax payment</t>
        </is>
      </c>
      <c r="F176" s="14" t="inlineStr">
        <is>
          <t>not_sched_c</t>
        </is>
      </c>
      <c r="G176" t="inlineStr">
        <is>
          <t>R061</t>
        </is>
      </c>
      <c r="H176" t="inlineStr">
        <is>
          <t>high</t>
        </is>
      </c>
      <c r="I176" t="inlineStr"/>
      <c r="J176" t="inlineStr">
        <is>
          <t>IRS</t>
        </is>
      </c>
      <c r="K176" t="inlineStr">
        <is>
          <t>Bank debit</t>
        </is>
      </c>
      <c r="L176" t="inlineStr">
        <is>
          <t>Owner's federal income tax. Not a Schedule C expense.</t>
        </is>
      </c>
    </row>
    <row r="177">
      <c r="A177" s="10" t="n">
        <v>46128</v>
      </c>
      <c r="B177" t="inlineStr">
        <is>
          <t>Card 9876</t>
        </is>
      </c>
      <c r="C177" t="inlineStr">
        <is>
          <t>SHELL OIL 57442 ST LOUIS MO</t>
        </is>
      </c>
      <c r="D177" s="12" t="n">
        <v>-48.49</v>
      </c>
      <c r="E177" t="inlineStr">
        <is>
          <t>Car and truck: fuel</t>
        </is>
      </c>
      <c r="F177" s="14" t="inlineStr">
        <is>
          <t>9</t>
        </is>
      </c>
      <c r="G177" t="inlineStr">
        <is>
          <t>R137</t>
        </is>
      </c>
      <c r="H177" t="inlineStr">
        <is>
          <t>high</t>
        </is>
      </c>
      <c r="I177" t="inlineStr">
        <is>
          <t>Mileage method?</t>
        </is>
      </c>
      <c r="J177" t="inlineStr"/>
      <c r="K177" t="inlineStr">
        <is>
          <t>Card</t>
        </is>
      </c>
      <c r="L177" t="inlineStr">
        <is>
          <t>Actual expense method only. If the client uses standard mileage (2026: 72.5 cents Jan 1 to Jun 30, 76 cents Jul 1 to Dec 31), do not deduct fuel separately.</t>
        </is>
      </c>
    </row>
    <row r="178">
      <c r="A178" s="10" t="n">
        <v>46128</v>
      </c>
      <c r="B178" t="inlineStr">
        <is>
          <t>Card 9876</t>
        </is>
      </c>
      <c r="C178" t="inlineStr">
        <is>
          <t>VERIZON WIRELESS</t>
        </is>
      </c>
      <c r="D178" s="12" t="n">
        <v>-92.15000000000001</v>
      </c>
      <c r="E178" t="inlineStr">
        <is>
          <t>Utilities: phone</t>
        </is>
      </c>
      <c r="F178" s="14" t="inlineStr">
        <is>
          <t>25</t>
        </is>
      </c>
      <c r="G178" t="inlineStr">
        <is>
          <t>R231</t>
        </is>
      </c>
      <c r="H178" t="inlineStr">
        <is>
          <t>medium</t>
        </is>
      </c>
      <c r="I178" t="inlineStr"/>
      <c r="J178" t="inlineStr"/>
      <c r="K178" t="inlineStr">
        <is>
          <t>Card</t>
        </is>
      </c>
      <c r="L178" t="inlineStr">
        <is>
          <t>Phone or internet. Business share only if the line is also personal.</t>
        </is>
      </c>
    </row>
    <row r="179">
      <c r="A179" s="10" t="n">
        <v>46128</v>
      </c>
      <c r="B179" t="inlineStr">
        <is>
          <t>Checking 1234</t>
        </is>
      </c>
      <c r="C179" t="inlineStr">
        <is>
          <t>SQUARE INC DES:SQ260416 ID:T375329</t>
        </is>
      </c>
      <c r="D179" s="12" t="n">
        <v>671.04</v>
      </c>
      <c r="E179" t="inlineStr">
        <is>
          <t>Gross receipts: Square payouts</t>
        </is>
      </c>
      <c r="F179" s="14" t="inlineStr">
        <is>
          <t>income_1</t>
        </is>
      </c>
      <c r="G179" t="inlineStr">
        <is>
          <t>R031</t>
        </is>
      </c>
      <c r="H179" t="inlineStr">
        <is>
          <t>high</t>
        </is>
      </c>
      <c r="I179" t="inlineStr"/>
      <c r="J179" t="inlineStr"/>
      <c r="K179" t="inlineStr">
        <is>
          <t>Bank debit</t>
        </is>
      </c>
      <c r="L179" t="inlineStr">
        <is>
          <t>Square payout. Net of fees; compare to the 1099-K.</t>
        </is>
      </c>
    </row>
    <row r="180">
      <c r="A180" s="10" t="n">
        <v>46129</v>
      </c>
      <c r="B180" t="inlineStr">
        <is>
          <t>Card 9876</t>
        </is>
      </c>
      <c r="C180" t="inlineStr">
        <is>
          <t>SCHNUCKS #790 ST LOUIS</t>
        </is>
      </c>
      <c r="D180" s="12" t="n">
        <v>-62.77</v>
      </c>
      <c r="E180" t="inlineStr">
        <is>
          <t>Grocery store</t>
        </is>
      </c>
      <c r="F180" s="14" t="inlineStr">
        <is>
          <t>ask</t>
        </is>
      </c>
      <c r="G180" t="inlineStr">
        <is>
          <t>R311</t>
        </is>
      </c>
      <c r="H180" t="inlineStr">
        <is>
          <t>low</t>
        </is>
      </c>
      <c r="I180" t="inlineStr">
        <is>
          <t>ASK CLIENT</t>
        </is>
      </c>
      <c r="J180" t="inlineStr"/>
      <c r="K180" t="inlineStr">
        <is>
          <t>Card</t>
        </is>
      </c>
      <c r="L180" t="inlineStr">
        <is>
          <t>Grocery store. Usually personal. Ask what was bought.</t>
        </is>
      </c>
    </row>
    <row r="181">
      <c r="A181" s="10" t="n">
        <v>46130</v>
      </c>
      <c r="B181" t="inlineStr">
        <is>
          <t>Checking 1234</t>
        </is>
      </c>
      <c r="C181" t="inlineStr">
        <is>
          <t>ACH CREDIT ARCHWAY FLEET SVCS INV 2604</t>
        </is>
      </c>
      <c r="D181" s="12" t="n">
        <v>1429.48</v>
      </c>
      <c r="E181" t="inlineStr">
        <is>
          <t>Electronic deposit</t>
        </is>
      </c>
      <c r="F181" s="14" t="inlineStr">
        <is>
          <t>ask</t>
        </is>
      </c>
      <c r="G181" t="inlineStr">
        <is>
          <t>R326</t>
        </is>
      </c>
      <c r="H181" t="inlineStr">
        <is>
          <t>low</t>
        </is>
      </c>
      <c r="I181" t="inlineStr">
        <is>
          <t>ASK CLIENT</t>
        </is>
      </c>
      <c r="J181" t="inlineStr">
        <is>
          <t>Archway Fleet Services</t>
        </is>
      </c>
      <c r="K181" t="inlineStr">
        <is>
          <t>Bank debit</t>
        </is>
      </c>
      <c r="L181" t="inlineStr">
        <is>
          <t>Electronic deposit. Customer payment, refund, loan, or owner money? Ask.</t>
        </is>
      </c>
    </row>
    <row r="182">
      <c r="A182" s="10" t="n">
        <v>46131</v>
      </c>
      <c r="B182" t="inlineStr">
        <is>
          <t>Card 9876</t>
        </is>
      </c>
      <c r="C182" t="inlineStr">
        <is>
          <t>NETFLIX.COM</t>
        </is>
      </c>
      <c r="D182" s="12" t="n">
        <v>-15.49</v>
      </c>
      <c r="E182" t="inlineStr">
        <is>
          <t>Streaming</t>
        </is>
      </c>
      <c r="F182" s="14" t="inlineStr">
        <is>
          <t>ask</t>
        </is>
      </c>
      <c r="G182" t="inlineStr">
        <is>
          <t>R228</t>
        </is>
      </c>
      <c r="H182" t="inlineStr">
        <is>
          <t>low</t>
        </is>
      </c>
      <c r="I182" t="inlineStr">
        <is>
          <t>ASK CLIENT</t>
        </is>
      </c>
      <c r="J182" t="inlineStr"/>
      <c r="K182" t="inlineStr">
        <is>
          <t>Card</t>
        </is>
      </c>
      <c r="L182" t="inlineStr">
        <is>
          <t>Streaming service. Usually personal.</t>
        </is>
      </c>
    </row>
    <row r="183">
      <c r="A183" s="10" t="n">
        <v>46131</v>
      </c>
      <c r="B183" t="inlineStr">
        <is>
          <t>Card 9876</t>
        </is>
      </c>
      <c r="C183" t="inlineStr">
        <is>
          <t>QT 0128 FENTON MO</t>
        </is>
      </c>
      <c r="D183" s="12" t="n">
        <v>-38.55</v>
      </c>
      <c r="E183" t="inlineStr">
        <is>
          <t>Car and truck: fuel</t>
        </is>
      </c>
      <c r="F183" s="14" t="inlineStr">
        <is>
          <t>9</t>
        </is>
      </c>
      <c r="G183" t="inlineStr">
        <is>
          <t>R153</t>
        </is>
      </c>
      <c r="H183" t="inlineStr">
        <is>
          <t>high</t>
        </is>
      </c>
      <c r="I183" t="inlineStr">
        <is>
          <t>Mileage method?</t>
        </is>
      </c>
      <c r="J183" t="inlineStr"/>
      <c r="K183" t="inlineStr">
        <is>
          <t>Card</t>
        </is>
      </c>
      <c r="L183" t="inlineStr">
        <is>
          <t>Actual expense method only. If the client uses standard mileage (2026: 72.5 cents Jan 1 to Jun 30, 76 cents Jul 1 to Dec 31), do not deduct fuel separately.</t>
        </is>
      </c>
    </row>
    <row r="184">
      <c r="A184" s="10" t="n">
        <v>46132</v>
      </c>
      <c r="B184" t="inlineStr">
        <is>
          <t>Checking 1234</t>
        </is>
      </c>
      <c r="C184" t="inlineStr">
        <is>
          <t>ZELLE TO DESHAWN KELLER</t>
        </is>
      </c>
      <c r="D184" s="12" t="n">
        <v>-232.34</v>
      </c>
      <c r="E184" t="inlineStr">
        <is>
          <t>Zelle sent</t>
        </is>
      </c>
      <c r="F184" s="14" t="inlineStr">
        <is>
          <t>ask</t>
        </is>
      </c>
      <c r="G184" t="inlineStr">
        <is>
          <t>R052</t>
        </is>
      </c>
      <c r="H184" t="inlineStr">
        <is>
          <t>low</t>
        </is>
      </c>
      <c r="I184" t="inlineStr">
        <is>
          <t>ASK CLIENT; 1099 watch</t>
        </is>
      </c>
      <c r="J184" t="inlineStr">
        <is>
          <t>Deshawn Keller</t>
        </is>
      </c>
      <c r="K184" t="inlineStr">
        <is>
          <t>Zelle</t>
        </is>
      </c>
      <c r="L184" t="inlineStr">
        <is>
          <t>Person-to-person payment. Ask who it was and why. Business service payees may need a 1099-NEC.</t>
        </is>
      </c>
    </row>
    <row r="185">
      <c r="A185" s="10" t="n">
        <v>46133</v>
      </c>
      <c r="B185" t="inlineStr">
        <is>
          <t>Card 9876</t>
        </is>
      </c>
      <c r="C185" t="inlineStr">
        <is>
          <t>STARBUCKS STORE 12345</t>
        </is>
      </c>
      <c r="D185" s="12" t="n">
        <v>-30.97</v>
      </c>
      <c r="E185" t="inlineStr">
        <is>
          <t>Meals: coffee</t>
        </is>
      </c>
      <c r="F185" s="14" t="inlineStr">
        <is>
          <t>24b</t>
        </is>
      </c>
      <c r="G185" t="inlineStr">
        <is>
          <t>R278</t>
        </is>
      </c>
      <c r="H185" t="inlineStr">
        <is>
          <t>low</t>
        </is>
      </c>
      <c r="I185" t="inlineStr">
        <is>
          <t>LOW CONFIDENCE: ask client; Meals 50%</t>
        </is>
      </c>
      <c r="J185" t="inlineStr"/>
      <c r="K185" t="inlineStr">
        <is>
          <t>Card</t>
        </is>
      </c>
      <c r="L185" t="inlineStr">
        <is>
          <t>Fast food or coffee. Often personal. 50% if business. Confirm purpose.</t>
        </is>
      </c>
    </row>
    <row r="186">
      <c r="A186" s="10" t="n">
        <v>46134</v>
      </c>
      <c r="B186" t="inlineStr">
        <is>
          <t>Card 9876</t>
        </is>
      </c>
      <c r="C186" t="inlineStr">
        <is>
          <t>QT 0233 MAPLEWOOD MO</t>
        </is>
      </c>
      <c r="D186" s="12" t="n">
        <v>-42.24</v>
      </c>
      <c r="E186" t="inlineStr">
        <is>
          <t>Car and truck: fuel</t>
        </is>
      </c>
      <c r="F186" s="14" t="inlineStr">
        <is>
          <t>9</t>
        </is>
      </c>
      <c r="G186" t="inlineStr">
        <is>
          <t>R153</t>
        </is>
      </c>
      <c r="H186" t="inlineStr">
        <is>
          <t>high</t>
        </is>
      </c>
      <c r="I186" t="inlineStr">
        <is>
          <t>Mileage method?</t>
        </is>
      </c>
      <c r="J186" t="inlineStr"/>
      <c r="K186" t="inlineStr">
        <is>
          <t>Card</t>
        </is>
      </c>
      <c r="L186" t="inlineStr">
        <is>
          <t>Actual expense method only. If the client uses standard mileage (2026: 72.5 cents Jan 1 to Jun 30, 76 cents Jul 1 to Dec 31), do not deduct fuel separately.</t>
        </is>
      </c>
    </row>
    <row r="187">
      <c r="A187" s="10" t="n">
        <v>46134</v>
      </c>
      <c r="B187" t="inlineStr">
        <is>
          <t>Card 9876</t>
        </is>
      </c>
      <c r="C187" t="inlineStr">
        <is>
          <t>SUNBELT RENTALS #0412</t>
        </is>
      </c>
      <c r="D187" s="12" t="n">
        <v>-145</v>
      </c>
      <c r="E187" t="inlineStr">
        <is>
          <t>Rent: equipment</t>
        </is>
      </c>
      <c r="F187" s="14" t="inlineStr">
        <is>
          <t>20a</t>
        </is>
      </c>
      <c r="G187" t="inlineStr">
        <is>
          <t>R174</t>
        </is>
      </c>
      <c r="H187" t="inlineStr">
        <is>
          <t>high</t>
        </is>
      </c>
      <c r="I187" t="inlineStr"/>
      <c r="J187" t="inlineStr"/>
      <c r="K187" t="inlineStr">
        <is>
          <t>Card</t>
        </is>
      </c>
      <c r="L187" t="inlineStr">
        <is>
          <t>Equipment rental.</t>
        </is>
      </c>
    </row>
    <row r="188">
      <c r="A188" s="10" t="n">
        <v>46134</v>
      </c>
      <c r="B188" t="inlineStr">
        <is>
          <t>Checking 1234</t>
        </is>
      </c>
      <c r="C188" t="inlineStr">
        <is>
          <t>STRIPE TRANSFER ST-J2360Y</t>
        </is>
      </c>
      <c r="D188" s="12" t="n">
        <v>672.62</v>
      </c>
      <c r="E188" t="inlineStr">
        <is>
          <t>Gross receipts: Stripe payouts</t>
        </is>
      </c>
      <c r="F188" s="14" t="inlineStr">
        <is>
          <t>income_1</t>
        </is>
      </c>
      <c r="G188" t="inlineStr">
        <is>
          <t>R030</t>
        </is>
      </c>
      <c r="H188" t="inlineStr">
        <is>
          <t>high</t>
        </is>
      </c>
      <c r="I188" t="inlineStr"/>
      <c r="J188" t="inlineStr"/>
      <c r="K188" t="inlineStr">
        <is>
          <t>Bank debit</t>
        </is>
      </c>
      <c r="L188" t="inlineStr">
        <is>
          <t>Stripe payout. Payouts are net of fees; preparer may gross up using the 1099-K.</t>
        </is>
      </c>
    </row>
    <row r="189">
      <c r="A189" s="10" t="n">
        <v>46135</v>
      </c>
      <c r="B189" t="inlineStr">
        <is>
          <t>Checking 1234</t>
        </is>
      </c>
      <c r="C189" t="inlineStr">
        <is>
          <t>SQUARE INC DES:SQ260423 ID:T335504</t>
        </is>
      </c>
      <c r="D189" s="12" t="n">
        <v>1026.94</v>
      </c>
      <c r="E189" t="inlineStr">
        <is>
          <t>Gross receipts: Square payouts</t>
        </is>
      </c>
      <c r="F189" s="14" t="inlineStr">
        <is>
          <t>income_1</t>
        </is>
      </c>
      <c r="G189" t="inlineStr">
        <is>
          <t>R031</t>
        </is>
      </c>
      <c r="H189" t="inlineStr">
        <is>
          <t>high</t>
        </is>
      </c>
      <c r="I189" t="inlineStr"/>
      <c r="J189" t="inlineStr"/>
      <c r="K189" t="inlineStr">
        <is>
          <t>Bank debit</t>
        </is>
      </c>
      <c r="L189" t="inlineStr">
        <is>
          <t>Square payout. Net of fees; compare to the 1099-K.</t>
        </is>
      </c>
    </row>
    <row r="190">
      <c r="A190" s="10" t="n">
        <v>46136</v>
      </c>
      <c r="B190" t="inlineStr">
        <is>
          <t>Checking 1234</t>
        </is>
      </c>
      <c r="C190" t="inlineStr">
        <is>
          <t>SQUARE INC DES:SQ260424 ID:T363911</t>
        </is>
      </c>
      <c r="D190" s="12" t="n">
        <v>460.01</v>
      </c>
      <c r="E190" t="inlineStr">
        <is>
          <t>Gross receipts: Square payouts</t>
        </is>
      </c>
      <c r="F190" s="14" t="inlineStr">
        <is>
          <t>income_1</t>
        </is>
      </c>
      <c r="G190" t="inlineStr">
        <is>
          <t>R031</t>
        </is>
      </c>
      <c r="H190" t="inlineStr">
        <is>
          <t>high</t>
        </is>
      </c>
      <c r="I190" t="inlineStr"/>
      <c r="J190" t="inlineStr"/>
      <c r="K190" t="inlineStr">
        <is>
          <t>Bank debit</t>
        </is>
      </c>
      <c r="L190" t="inlineStr">
        <is>
          <t>Square payout. Net of fees; compare to the 1099-K.</t>
        </is>
      </c>
    </row>
    <row r="191">
      <c r="A191" s="10" t="n">
        <v>46137</v>
      </c>
      <c r="B191" t="inlineStr">
        <is>
          <t>Card 9876</t>
        </is>
      </c>
      <c r="C191" t="inlineStr">
        <is>
          <t>QT 0128 FENTON MO</t>
        </is>
      </c>
      <c r="D191" s="12" t="n">
        <v>-46.41</v>
      </c>
      <c r="E191" t="inlineStr">
        <is>
          <t>Car and truck: fuel</t>
        </is>
      </c>
      <c r="F191" s="14" t="inlineStr">
        <is>
          <t>9</t>
        </is>
      </c>
      <c r="G191" t="inlineStr">
        <is>
          <t>R153</t>
        </is>
      </c>
      <c r="H191" t="inlineStr">
        <is>
          <t>high</t>
        </is>
      </c>
      <c r="I191" t="inlineStr">
        <is>
          <t>Mileage method?</t>
        </is>
      </c>
      <c r="J191" t="inlineStr"/>
      <c r="K191" t="inlineStr">
        <is>
          <t>Card</t>
        </is>
      </c>
      <c r="L191" t="inlineStr">
        <is>
          <t>Actual expense method only. If the client uses standard mileage (2026: 72.5 cents Jan 1 to Jun 30, 76 cents Jul 1 to Dec 31), do not deduct fuel separately.</t>
        </is>
      </c>
    </row>
    <row r="192">
      <c r="A192" s="10" t="n">
        <v>46137</v>
      </c>
      <c r="B192" t="inlineStr">
        <is>
          <t>Card 9876</t>
        </is>
      </c>
      <c r="C192" t="inlineStr">
        <is>
          <t>QT 0417 ST LOUIS MO</t>
        </is>
      </c>
      <c r="D192" s="12" t="n">
        <v>-69.76000000000001</v>
      </c>
      <c r="E192" t="inlineStr">
        <is>
          <t>Car and truck: fuel</t>
        </is>
      </c>
      <c r="F192" s="14" t="inlineStr">
        <is>
          <t>9</t>
        </is>
      </c>
      <c r="G192" t="inlineStr">
        <is>
          <t>R153</t>
        </is>
      </c>
      <c r="H192" t="inlineStr">
        <is>
          <t>high</t>
        </is>
      </c>
      <c r="I192" t="inlineStr">
        <is>
          <t>Mileage method?</t>
        </is>
      </c>
      <c r="J192" t="inlineStr"/>
      <c r="K192" t="inlineStr">
        <is>
          <t>Card</t>
        </is>
      </c>
      <c r="L192" t="inlineStr">
        <is>
          <t>Actual expense method only. If the client uses standard mileage (2026: 72.5 cents Jan 1 to Jun 30, 76 cents Jul 1 to Dec 31), do not deduct fuel separately.</t>
        </is>
      </c>
    </row>
    <row r="193">
      <c r="A193" s="10" t="n">
        <v>46137</v>
      </c>
      <c r="B193" t="inlineStr">
        <is>
          <t>Checking 1234</t>
        </is>
      </c>
      <c r="C193" t="inlineStr">
        <is>
          <t>ONLINE TRANSFER TO PERSONAL CHK XXXX5521</t>
        </is>
      </c>
      <c r="D193" s="12" t="n">
        <v>-1500</v>
      </c>
      <c r="E193" t="inlineStr">
        <is>
          <t>Owner draw</t>
        </is>
      </c>
      <c r="F193" s="14" t="inlineStr">
        <is>
          <t>owner_draw</t>
        </is>
      </c>
      <c r="G193" t="inlineStr">
        <is>
          <t>R047</t>
        </is>
      </c>
      <c r="H193" t="inlineStr">
        <is>
          <t>medium</t>
        </is>
      </c>
      <c r="I193" t="inlineStr"/>
      <c r="J193" t="inlineStr">
        <is>
          <t>Owner</t>
        </is>
      </c>
      <c r="K193" t="inlineStr">
        <is>
          <t>Transfer</t>
        </is>
      </c>
      <c r="L193" t="inlineStr">
        <is>
          <t>Money moved to the owner. Not deductible.</t>
        </is>
      </c>
    </row>
    <row r="194">
      <c r="A194" s="10" t="n">
        <v>46138</v>
      </c>
      <c r="B194" t="inlineStr">
        <is>
          <t>Card 9876</t>
        </is>
      </c>
      <c r="C194" t="inlineStr">
        <is>
          <t>CHEMICAL GUYS ONLINE</t>
        </is>
      </c>
      <c r="D194" s="12" t="n">
        <v>-143.34</v>
      </c>
      <c r="E194" t="inlineStr">
        <is>
          <t>Supplies: detailing products</t>
        </is>
      </c>
      <c r="F194" s="14" t="inlineStr">
        <is>
          <t>22</t>
        </is>
      </c>
      <c r="G194" t="inlineStr">
        <is>
          <t>R190</t>
        </is>
      </c>
      <c r="H194" t="inlineStr">
        <is>
          <t>high</t>
        </is>
      </c>
      <c r="I194" t="inlineStr"/>
      <c r="J194" t="inlineStr"/>
      <c r="K194" t="inlineStr">
        <is>
          <t>Card</t>
        </is>
      </c>
      <c r="L194" t="inlineStr">
        <is>
          <t>Detailing chemicals, pads, and towels.</t>
        </is>
      </c>
    </row>
    <row r="195">
      <c r="A195" s="10" t="n">
        <v>46138</v>
      </c>
      <c r="B195" t="inlineStr">
        <is>
          <t>Card 9876</t>
        </is>
      </c>
      <c r="C195" t="inlineStr">
        <is>
          <t>CHEMICAL GUYS REFUND</t>
        </is>
      </c>
      <c r="D195" s="12" t="n">
        <v>48.99</v>
      </c>
      <c r="E195" t="inlineStr">
        <is>
          <t>Supplies: detailing products</t>
        </is>
      </c>
      <c r="F195" s="14" t="inlineStr">
        <is>
          <t>22</t>
        </is>
      </c>
      <c r="G195" t="inlineStr">
        <is>
          <t>R190</t>
        </is>
      </c>
      <c r="H195" t="inlineStr">
        <is>
          <t>high</t>
        </is>
      </c>
      <c r="I195" t="inlineStr">
        <is>
          <t>Refund: reduces line 22</t>
        </is>
      </c>
      <c r="J195" t="inlineStr"/>
      <c r="K195" t="inlineStr">
        <is>
          <t>Card</t>
        </is>
      </c>
      <c r="L195" t="inlineStr">
        <is>
          <t>Detailing chemicals, pads, and towels.</t>
        </is>
      </c>
    </row>
    <row r="196">
      <c r="A196" s="10" t="n">
        <v>46138</v>
      </c>
      <c r="B196" t="inlineStr">
        <is>
          <t>Card 9876</t>
        </is>
      </c>
      <c r="C196" t="inlineStr">
        <is>
          <t>WALMART SUPERCENTER #704</t>
        </is>
      </c>
      <c r="D196" s="12" t="n">
        <v>-46.71</v>
      </c>
      <c r="E196" t="inlineStr">
        <is>
          <t>Walmart purchase</t>
        </is>
      </c>
      <c r="F196" s="14" t="inlineStr">
        <is>
          <t>ask</t>
        </is>
      </c>
      <c r="G196" t="inlineStr">
        <is>
          <t>R199</t>
        </is>
      </c>
      <c r="H196" t="inlineStr">
        <is>
          <t>low</t>
        </is>
      </c>
      <c r="I196" t="inlineStr">
        <is>
          <t>ASK CLIENT</t>
        </is>
      </c>
      <c r="J196" t="inlineStr"/>
      <c r="K196" t="inlineStr">
        <is>
          <t>Card</t>
        </is>
      </c>
      <c r="L196" t="inlineStr">
        <is>
          <t>Big box or online store. Often mixed business and personal. Ask what was bought.</t>
        </is>
      </c>
    </row>
    <row r="197">
      <c r="A197" s="10" t="n">
        <v>46139</v>
      </c>
      <c r="B197" t="inlineStr">
        <is>
          <t>Checking 1234</t>
        </is>
      </c>
      <c r="C197" t="inlineStr">
        <is>
          <t>ZELLE FROM MARK FENWICK</t>
        </is>
      </c>
      <c r="D197" s="12" t="n">
        <v>208.96</v>
      </c>
      <c r="E197" t="inlineStr">
        <is>
          <t>Zelle received</t>
        </is>
      </c>
      <c r="F197" s="14" t="inlineStr">
        <is>
          <t>ask</t>
        </is>
      </c>
      <c r="G197" t="inlineStr">
        <is>
          <t>R051</t>
        </is>
      </c>
      <c r="H197" t="inlineStr">
        <is>
          <t>low</t>
        </is>
      </c>
      <c r="I197" t="inlineStr">
        <is>
          <t>ASK CLIENT</t>
        </is>
      </c>
      <c r="J197" t="inlineStr">
        <is>
          <t>Mark Fenwick</t>
        </is>
      </c>
      <c r="K197" t="inlineStr">
        <is>
          <t>Zelle</t>
        </is>
      </c>
      <c r="L197" t="inlineStr">
        <is>
          <t>Zelle received. Customer payment, loan, or personal money? Ask.</t>
        </is>
      </c>
    </row>
    <row r="198">
      <c r="A198" s="10" t="n">
        <v>46140</v>
      </c>
      <c r="B198" t="inlineStr">
        <is>
          <t>Card 9876</t>
        </is>
      </c>
      <c r="C198" t="inlineStr">
        <is>
          <t>DETAILED IMAGE LLC</t>
        </is>
      </c>
      <c r="D198" s="12" t="n">
        <v>-231.62</v>
      </c>
      <c r="E198" t="inlineStr">
        <is>
          <t>Supplies: detailing products</t>
        </is>
      </c>
      <c r="F198" s="14" t="inlineStr">
        <is>
          <t>22</t>
        </is>
      </c>
      <c r="G198" t="inlineStr">
        <is>
          <t>R190</t>
        </is>
      </c>
      <c r="H198" t="inlineStr">
        <is>
          <t>high</t>
        </is>
      </c>
      <c r="I198" t="inlineStr"/>
      <c r="J198" t="inlineStr"/>
      <c r="K198" t="inlineStr">
        <is>
          <t>Card</t>
        </is>
      </c>
      <c r="L198" t="inlineStr">
        <is>
          <t>Detailing chemicals, pads, and towels.</t>
        </is>
      </c>
    </row>
    <row r="199">
      <c r="A199" s="10" t="n">
        <v>46143</v>
      </c>
      <c r="B199" t="inlineStr">
        <is>
          <t>Card 9876</t>
        </is>
      </c>
      <c r="C199" t="inlineStr">
        <is>
          <t>QT 0128 FENTON MO</t>
        </is>
      </c>
      <c r="D199" s="12" t="n">
        <v>-59.03</v>
      </c>
      <c r="E199" t="inlineStr">
        <is>
          <t>Car and truck: fuel</t>
        </is>
      </c>
      <c r="F199" s="14" t="inlineStr">
        <is>
          <t>9</t>
        </is>
      </c>
      <c r="G199" t="inlineStr">
        <is>
          <t>R153</t>
        </is>
      </c>
      <c r="H199" t="inlineStr">
        <is>
          <t>high</t>
        </is>
      </c>
      <c r="I199" t="inlineStr">
        <is>
          <t>Mileage method?</t>
        </is>
      </c>
      <c r="J199" t="inlineStr"/>
      <c r="K199" t="inlineStr">
        <is>
          <t>Card</t>
        </is>
      </c>
      <c r="L199" t="inlineStr">
        <is>
          <t>Actual expense method only. If the client uses standard mileage (2026: 72.5 cents Jan 1 to Jun 30, 76 cents Jul 1 to Dec 31), do not deduct fuel separately.</t>
        </is>
      </c>
    </row>
    <row r="200">
      <c r="A200" s="10" t="n">
        <v>46143</v>
      </c>
      <c r="B200" t="inlineStr">
        <is>
          <t>Checking 1234</t>
        </is>
      </c>
      <c r="C200" t="inlineStr">
        <is>
          <t>ACH DEBIT GARAGE RENT T WILLIAMS</t>
        </is>
      </c>
      <c r="D200" s="12" t="n">
        <v>-650</v>
      </c>
      <c r="E200" t="inlineStr">
        <is>
          <t>Rent: business property</t>
        </is>
      </c>
      <c r="F200" s="14" t="inlineStr">
        <is>
          <t>20b</t>
        </is>
      </c>
      <c r="G200" t="inlineStr">
        <is>
          <t>R182</t>
        </is>
      </c>
      <c r="H200" t="inlineStr">
        <is>
          <t>high</t>
        </is>
      </c>
      <c r="I200" t="inlineStr">
        <is>
          <t>1099 watch</t>
        </is>
      </c>
      <c r="J200" t="inlineStr">
        <is>
          <t>T. Williams (garage landlord)</t>
        </is>
      </c>
      <c r="K200" t="inlineStr">
        <is>
          <t>ACH</t>
        </is>
      </c>
      <c r="L200" t="inlineStr">
        <is>
          <t>Business rent. Paid by check or ACH to an individual or non-corporate landlord: check the 1099-MISC watchlist.</t>
        </is>
      </c>
    </row>
    <row r="201">
      <c r="A201" s="10" t="n">
        <v>46144</v>
      </c>
      <c r="B201" t="inlineStr">
        <is>
          <t>Card 9876</t>
        </is>
      </c>
      <c r="C201" t="inlineStr">
        <is>
          <t>GOOGLE *GSUITE_GATEWAYMOBIL</t>
        </is>
      </c>
      <c r="D201" s="12" t="n">
        <v>-7.2</v>
      </c>
      <c r="E201" t="inlineStr">
        <is>
          <t>Software: Google Workspace</t>
        </is>
      </c>
      <c r="F201" s="14" t="inlineStr">
        <is>
          <t>27a</t>
        </is>
      </c>
      <c r="G201" t="inlineStr">
        <is>
          <t>R211</t>
        </is>
      </c>
      <c r="H201" t="inlineStr">
        <is>
          <t>high</t>
        </is>
      </c>
      <c r="I201" t="inlineStr"/>
      <c r="J201" t="inlineStr"/>
      <c r="K201" t="inlineStr">
        <is>
          <t>Card</t>
        </is>
      </c>
      <c r="L201" t="inlineStr">
        <is>
          <t>Software subscription. Some preparers use line 18 instead. Keep it consistent.</t>
        </is>
      </c>
    </row>
    <row r="202">
      <c r="A202" s="10" t="n">
        <v>46144</v>
      </c>
      <c r="B202" t="inlineStr">
        <is>
          <t>Card 9876</t>
        </is>
      </c>
      <c r="C202" t="inlineStr">
        <is>
          <t>JOBBER SOFTWARE</t>
        </is>
      </c>
      <c r="D202" s="12" t="n">
        <v>-69</v>
      </c>
      <c r="E202" t="inlineStr">
        <is>
          <t>Software: scheduling and CRM</t>
        </is>
      </c>
      <c r="F202" s="14" t="inlineStr">
        <is>
          <t>27a</t>
        </is>
      </c>
      <c r="G202" t="inlineStr">
        <is>
          <t>R220</t>
        </is>
      </c>
      <c r="H202" t="inlineStr">
        <is>
          <t>high</t>
        </is>
      </c>
      <c r="I202" t="inlineStr"/>
      <c r="J202" t="inlineStr"/>
      <c r="K202" t="inlineStr">
        <is>
          <t>Card</t>
        </is>
      </c>
      <c r="L202" t="inlineStr">
        <is>
          <t>Software subscription. Some preparers use line 18 instead. Keep it consistent.</t>
        </is>
      </c>
    </row>
    <row r="203">
      <c r="A203" s="10" t="n">
        <v>46144</v>
      </c>
      <c r="B203" t="inlineStr">
        <is>
          <t>Card 9876</t>
        </is>
      </c>
      <c r="C203" t="inlineStr">
        <is>
          <t>SHELL OIL 57442 ST LOUIS MO</t>
        </is>
      </c>
      <c r="D203" s="12" t="n">
        <v>-66.15000000000001</v>
      </c>
      <c r="E203" t="inlineStr">
        <is>
          <t>Car and truck: fuel</t>
        </is>
      </c>
      <c r="F203" s="14" t="inlineStr">
        <is>
          <t>9</t>
        </is>
      </c>
      <c r="G203" t="inlineStr">
        <is>
          <t>R137</t>
        </is>
      </c>
      <c r="H203" t="inlineStr">
        <is>
          <t>high</t>
        </is>
      </c>
      <c r="I203" t="inlineStr">
        <is>
          <t>Mileage method?</t>
        </is>
      </c>
      <c r="J203" t="inlineStr"/>
      <c r="K203" t="inlineStr">
        <is>
          <t>Card</t>
        </is>
      </c>
      <c r="L203" t="inlineStr">
        <is>
          <t>Actual expense method only. If the client uses standard mileage (2026: 72.5 cents Jan 1 to Jun 30, 76 cents Jul 1 to Dec 31), do not deduct fuel separately.</t>
        </is>
      </c>
    </row>
    <row r="204">
      <c r="A204" s="10" t="n">
        <v>46144</v>
      </c>
      <c r="B204" t="inlineStr">
        <is>
          <t>Card 9876</t>
        </is>
      </c>
      <c r="C204" t="inlineStr">
        <is>
          <t>WALMART SUPERCENTER #875</t>
        </is>
      </c>
      <c r="D204" s="12" t="n">
        <v>-35.39</v>
      </c>
      <c r="E204" t="inlineStr">
        <is>
          <t>Walmart purchase</t>
        </is>
      </c>
      <c r="F204" s="14" t="inlineStr">
        <is>
          <t>ask</t>
        </is>
      </c>
      <c r="G204" t="inlineStr">
        <is>
          <t>R199</t>
        </is>
      </c>
      <c r="H204" t="inlineStr">
        <is>
          <t>low</t>
        </is>
      </c>
      <c r="I204" t="inlineStr">
        <is>
          <t>ASK CLIENT</t>
        </is>
      </c>
      <c r="J204" t="inlineStr"/>
      <c r="K204" t="inlineStr">
        <is>
          <t>Card</t>
        </is>
      </c>
      <c r="L204" t="inlineStr">
        <is>
          <t>Big box or online store. Often mixed business and personal. Ask what was bought.</t>
        </is>
      </c>
    </row>
    <row r="205">
      <c r="A205" s="10" t="n">
        <v>46145</v>
      </c>
      <c r="B205" t="inlineStr">
        <is>
          <t>Card 9876</t>
        </is>
      </c>
      <c r="C205" t="inlineStr">
        <is>
          <t>GOOGLE *ADS8001526225</t>
        </is>
      </c>
      <c r="D205" s="12" t="n">
        <v>-161.85</v>
      </c>
      <c r="E205" t="inlineStr">
        <is>
          <t>Advertising: online ads</t>
        </is>
      </c>
      <c r="F205" s="14" t="inlineStr">
        <is>
          <t>8</t>
        </is>
      </c>
      <c r="G205" t="inlineStr">
        <is>
          <t>R079</t>
        </is>
      </c>
      <c r="H205" t="inlineStr">
        <is>
          <t>high</t>
        </is>
      </c>
      <c r="I205" t="inlineStr"/>
      <c r="J205" t="inlineStr"/>
      <c r="K205" t="inlineStr">
        <is>
          <t>Card</t>
        </is>
      </c>
      <c r="L205" t="inlineStr">
        <is>
          <t>Google Ads.</t>
        </is>
      </c>
    </row>
    <row r="206">
      <c r="A206" s="10" t="n">
        <v>46145</v>
      </c>
      <c r="B206" t="inlineStr">
        <is>
          <t>Checking 1234</t>
        </is>
      </c>
      <c r="C206" t="inlineStr">
        <is>
          <t>NEXT INSURANCE PREMIUM</t>
        </is>
      </c>
      <c r="D206" s="12" t="n">
        <v>-48.2</v>
      </c>
      <c r="E206" t="inlineStr">
        <is>
          <t>Insurance: business policy</t>
        </is>
      </c>
      <c r="F206" s="14" t="inlineStr">
        <is>
          <t>15</t>
        </is>
      </c>
      <c r="G206" t="inlineStr">
        <is>
          <t>R123</t>
        </is>
      </c>
      <c r="H206" t="inlineStr">
        <is>
          <t>high</t>
        </is>
      </c>
      <c r="I206" t="inlineStr"/>
      <c r="J206" t="inlineStr">
        <is>
          <t>Next Insurance</t>
        </is>
      </c>
      <c r="K206" t="inlineStr">
        <is>
          <t>ACH</t>
        </is>
      </c>
      <c r="L206" t="inlineStr">
        <is>
          <t>Business insurer.</t>
        </is>
      </c>
    </row>
    <row r="207">
      <c r="A207" s="10" t="n">
        <v>46146</v>
      </c>
      <c r="B207" t="inlineStr">
        <is>
          <t>Card 9876</t>
        </is>
      </c>
      <c r="C207" t="inlineStr">
        <is>
          <t>AMAZON MKTPL*E52809</t>
        </is>
      </c>
      <c r="D207" s="12" t="n">
        <v>-16.87</v>
      </c>
      <c r="E207" t="inlineStr">
        <is>
          <t>Amazon purchase</t>
        </is>
      </c>
      <c r="F207" s="14" t="inlineStr">
        <is>
          <t>ask</t>
        </is>
      </c>
      <c r="G207" t="inlineStr">
        <is>
          <t>R198</t>
        </is>
      </c>
      <c r="H207" t="inlineStr">
        <is>
          <t>low</t>
        </is>
      </c>
      <c r="I207" t="inlineStr">
        <is>
          <t>ASK CLIENT</t>
        </is>
      </c>
      <c r="J207" t="inlineStr"/>
      <c r="K207" t="inlineStr">
        <is>
          <t>Card</t>
        </is>
      </c>
      <c r="L207" t="inlineStr">
        <is>
          <t>Big box or online store. Often mixed business and personal. Ask what was bought.</t>
        </is>
      </c>
    </row>
    <row r="208">
      <c r="A208" s="10" t="n">
        <v>46146</v>
      </c>
      <c r="B208" t="inlineStr">
        <is>
          <t>Card 9876</t>
        </is>
      </c>
      <c r="C208" t="inlineStr">
        <is>
          <t>CHIPOTLE 2345 BRENTWOOD</t>
        </is>
      </c>
      <c r="D208" s="12" t="n">
        <v>-27.15</v>
      </c>
      <c r="E208" t="inlineStr">
        <is>
          <t>Meals: restaurant</t>
        </is>
      </c>
      <c r="F208" s="14" t="inlineStr">
        <is>
          <t>24b</t>
        </is>
      </c>
      <c r="G208" t="inlineStr">
        <is>
          <t>R294</t>
        </is>
      </c>
      <c r="H208" t="inlineStr">
        <is>
          <t>medium</t>
        </is>
      </c>
      <c r="I208" t="inlineStr">
        <is>
          <t>Meals 50%</t>
        </is>
      </c>
      <c r="J208" t="inlineStr"/>
      <c r="K208" t="inlineStr">
        <is>
          <t>Card</t>
        </is>
      </c>
      <c r="L208" t="inlineStr">
        <is>
          <t>Meals. 50% deductible. Confirm business purpose and who attended.</t>
        </is>
      </c>
    </row>
    <row r="209">
      <c r="A209" s="10" t="n">
        <v>46146</v>
      </c>
      <c r="B209" t="inlineStr">
        <is>
          <t>Card 9876</t>
        </is>
      </c>
      <c r="C209" t="inlineStr">
        <is>
          <t>INTUIT *QBOOKS ONLINE</t>
        </is>
      </c>
      <c r="D209" s="12" t="n">
        <v>-38</v>
      </c>
      <c r="E209" t="inlineStr">
        <is>
          <t>Legal and professional: accounting software</t>
        </is>
      </c>
      <c r="F209" s="14" t="inlineStr">
        <is>
          <t>17</t>
        </is>
      </c>
      <c r="G209" t="inlineStr">
        <is>
          <t>R113</t>
        </is>
      </c>
      <c r="H209" t="inlineStr">
        <is>
          <t>high</t>
        </is>
      </c>
      <c r="I209" t="inlineStr"/>
      <c r="J209" t="inlineStr"/>
      <c r="K209" t="inlineStr">
        <is>
          <t>Card</t>
        </is>
      </c>
      <c r="L209" t="inlineStr">
        <is>
          <t>QuickBooks subscription. Accounting software.</t>
        </is>
      </c>
    </row>
    <row r="210">
      <c r="A210" s="10" t="n">
        <v>46147</v>
      </c>
      <c r="B210" t="inlineStr">
        <is>
          <t>Card 9876</t>
        </is>
      </c>
      <c r="C210" t="inlineStr">
        <is>
          <t>CHEMICAL GUYS ONLINE</t>
        </is>
      </c>
      <c r="D210" s="12" t="n">
        <v>-120.12</v>
      </c>
      <c r="E210" t="inlineStr">
        <is>
          <t>Supplies: detailing products</t>
        </is>
      </c>
      <c r="F210" s="14" t="inlineStr">
        <is>
          <t>22</t>
        </is>
      </c>
      <c r="G210" t="inlineStr">
        <is>
          <t>R190</t>
        </is>
      </c>
      <c r="H210" t="inlineStr">
        <is>
          <t>high</t>
        </is>
      </c>
      <c r="I210" t="inlineStr"/>
      <c r="J210" t="inlineStr"/>
      <c r="K210" t="inlineStr">
        <is>
          <t>Card</t>
        </is>
      </c>
      <c r="L210" t="inlineStr">
        <is>
          <t>Detailing chemicals, pads, and towels.</t>
        </is>
      </c>
    </row>
    <row r="211">
      <c r="A211" s="10" t="n">
        <v>46147</v>
      </c>
      <c r="B211" t="inlineStr">
        <is>
          <t>Checking 1234</t>
        </is>
      </c>
      <c r="C211" t="inlineStr">
        <is>
          <t>PROGRESSIVE COMMERCIAL AUTO</t>
        </is>
      </c>
      <c r="D211" s="12" t="n">
        <v>-186.4</v>
      </c>
      <c r="E211" t="inlineStr">
        <is>
          <t>Insurance: commercial auto</t>
        </is>
      </c>
      <c r="F211" s="14" t="inlineStr">
        <is>
          <t>15</t>
        </is>
      </c>
      <c r="G211" t="inlineStr">
        <is>
          <t>R133</t>
        </is>
      </c>
      <c r="H211" t="inlineStr">
        <is>
          <t>high</t>
        </is>
      </c>
      <c r="I211" t="inlineStr"/>
      <c r="J211" t="inlineStr">
        <is>
          <t>Progressive</t>
        </is>
      </c>
      <c r="K211" t="inlineStr">
        <is>
          <t>ACH</t>
        </is>
      </c>
      <c r="L211" t="inlineStr">
        <is>
          <t>Commercial auto. Not deducted separately if the client uses standard mileage.</t>
        </is>
      </c>
    </row>
    <row r="212">
      <c r="A212" s="10" t="n">
        <v>46148</v>
      </c>
      <c r="B212" t="inlineStr">
        <is>
          <t>Checking 1234</t>
        </is>
      </c>
      <c r="C212" t="inlineStr">
        <is>
          <t>SQUARE INC DES:SQ260506 ID:T387061</t>
        </is>
      </c>
      <c r="D212" s="12" t="n">
        <v>445.74</v>
      </c>
      <c r="E212" t="inlineStr">
        <is>
          <t>Gross receipts: Square payouts</t>
        </is>
      </c>
      <c r="F212" s="14" t="inlineStr">
        <is>
          <t>income_1</t>
        </is>
      </c>
      <c r="G212" t="inlineStr">
        <is>
          <t>R031</t>
        </is>
      </c>
      <c r="H212" t="inlineStr">
        <is>
          <t>high</t>
        </is>
      </c>
      <c r="I212" t="inlineStr"/>
      <c r="J212" t="inlineStr"/>
      <c r="K212" t="inlineStr">
        <is>
          <t>Bank debit</t>
        </is>
      </c>
      <c r="L212" t="inlineStr">
        <is>
          <t>Square payout. Net of fees; compare to the 1099-K.</t>
        </is>
      </c>
    </row>
    <row r="213">
      <c r="A213" s="10" t="n">
        <v>46148</v>
      </c>
      <c r="B213" t="inlineStr">
        <is>
          <t>Checking 1234</t>
        </is>
      </c>
      <c r="C213" t="inlineStr">
        <is>
          <t>ZELLE TO DESHAWN KELLER</t>
        </is>
      </c>
      <c r="D213" s="12" t="n">
        <v>-252.15</v>
      </c>
      <c r="E213" t="inlineStr">
        <is>
          <t>Zelle sent</t>
        </is>
      </c>
      <c r="F213" s="14" t="inlineStr">
        <is>
          <t>ask</t>
        </is>
      </c>
      <c r="G213" t="inlineStr">
        <is>
          <t>R052</t>
        </is>
      </c>
      <c r="H213" t="inlineStr">
        <is>
          <t>low</t>
        </is>
      </c>
      <c r="I213" t="inlineStr">
        <is>
          <t>ASK CLIENT; 1099 watch</t>
        </is>
      </c>
      <c r="J213" t="inlineStr">
        <is>
          <t>Deshawn Keller</t>
        </is>
      </c>
      <c r="K213" t="inlineStr">
        <is>
          <t>Zelle</t>
        </is>
      </c>
      <c r="L213" t="inlineStr">
        <is>
          <t>Person-to-person payment. Ask who it was and why. Business service payees may need a 1099-NEC.</t>
        </is>
      </c>
    </row>
    <row r="214">
      <c r="A214" s="10" t="n">
        <v>46149</v>
      </c>
      <c r="B214" t="inlineStr">
        <is>
          <t>Card 9876</t>
        </is>
      </c>
      <c r="C214" t="inlineStr">
        <is>
          <t>AMAZON MKTPL*H77494</t>
        </is>
      </c>
      <c r="D214" s="12" t="n">
        <v>-44.08</v>
      </c>
      <c r="E214" t="inlineStr">
        <is>
          <t>Amazon purchase</t>
        </is>
      </c>
      <c r="F214" s="14" t="inlineStr">
        <is>
          <t>ask</t>
        </is>
      </c>
      <c r="G214" t="inlineStr">
        <is>
          <t>R198</t>
        </is>
      </c>
      <c r="H214" t="inlineStr">
        <is>
          <t>low</t>
        </is>
      </c>
      <c r="I214" t="inlineStr">
        <is>
          <t>ASK CLIENT</t>
        </is>
      </c>
      <c r="J214" t="inlineStr"/>
      <c r="K214" t="inlineStr">
        <is>
          <t>Card</t>
        </is>
      </c>
      <c r="L214" t="inlineStr">
        <is>
          <t>Big box or online store. Often mixed business and personal. Ask what was bought.</t>
        </is>
      </c>
    </row>
    <row r="215">
      <c r="A215" s="10" t="n">
        <v>46149</v>
      </c>
      <c r="B215" t="inlineStr">
        <is>
          <t>Card 9876</t>
        </is>
      </c>
      <c r="C215" t="inlineStr">
        <is>
          <t>FACEBK *Y296768</t>
        </is>
      </c>
      <c r="D215" s="12" t="n">
        <v>-108.51</v>
      </c>
      <c r="E215" t="inlineStr">
        <is>
          <t>Advertising: online ads</t>
        </is>
      </c>
      <c r="F215" s="14" t="inlineStr">
        <is>
          <t>8</t>
        </is>
      </c>
      <c r="G215" t="inlineStr">
        <is>
          <t>R080</t>
        </is>
      </c>
      <c r="H215" t="inlineStr">
        <is>
          <t>high</t>
        </is>
      </c>
      <c r="I215" t="inlineStr"/>
      <c r="J215" t="inlineStr"/>
      <c r="K215" t="inlineStr">
        <is>
          <t>Card</t>
        </is>
      </c>
      <c r="L215" t="inlineStr">
        <is>
          <t>Meta (Facebook or Instagram) ads.</t>
        </is>
      </c>
    </row>
    <row r="216">
      <c r="A216" s="10" t="n">
        <v>46150</v>
      </c>
      <c r="B216" t="inlineStr">
        <is>
          <t>Card 9876</t>
        </is>
      </c>
      <c r="C216" t="inlineStr">
        <is>
          <t>AUTOZONE 3321 ST LOUIS</t>
        </is>
      </c>
      <c r="D216" s="12" t="n">
        <v>-32.48</v>
      </c>
      <c r="E216" t="inlineStr">
        <is>
          <t>Car and truck: parts</t>
        </is>
      </c>
      <c r="F216" s="14" t="inlineStr">
        <is>
          <t>9</t>
        </is>
      </c>
      <c r="G216" t="inlineStr">
        <is>
          <t>R170</t>
        </is>
      </c>
      <c r="H216" t="inlineStr">
        <is>
          <t>medium</t>
        </is>
      </c>
      <c r="I216" t="inlineStr"/>
      <c r="J216" t="inlineStr"/>
      <c r="K216" t="inlineStr">
        <is>
          <t>Card</t>
        </is>
      </c>
      <c r="L216" t="inlineStr">
        <is>
          <t>Auto parts. If bought as supplies for the work (not the vehicle), use line 22. Vehicle upkeep. Actual expense method only; not deducted separately if the client uses standard mileage.</t>
        </is>
      </c>
    </row>
    <row r="217">
      <c r="A217" s="10" t="n">
        <v>46150</v>
      </c>
      <c r="B217" t="inlineStr">
        <is>
          <t>Card 9876</t>
        </is>
      </c>
      <c r="C217" t="inlineStr">
        <is>
          <t>STARBUCKS STORE 12345</t>
        </is>
      </c>
      <c r="D217" s="12" t="n">
        <v>-20.35</v>
      </c>
      <c r="E217" t="inlineStr">
        <is>
          <t>Meals: coffee</t>
        </is>
      </c>
      <c r="F217" s="14" t="inlineStr">
        <is>
          <t>24b</t>
        </is>
      </c>
      <c r="G217" t="inlineStr">
        <is>
          <t>R278</t>
        </is>
      </c>
      <c r="H217" t="inlineStr">
        <is>
          <t>low</t>
        </is>
      </c>
      <c r="I217" t="inlineStr">
        <is>
          <t>LOW CONFIDENCE: ask client; Meals 50%</t>
        </is>
      </c>
      <c r="J217" t="inlineStr"/>
      <c r="K217" t="inlineStr">
        <is>
          <t>Card</t>
        </is>
      </c>
      <c r="L217" t="inlineStr">
        <is>
          <t>Fast food or coffee. Often personal. 50% if business. Confirm purpose.</t>
        </is>
      </c>
    </row>
    <row r="218">
      <c r="A218" s="10" t="n">
        <v>46150</v>
      </c>
      <c r="B218" t="inlineStr">
        <is>
          <t>Checking 1234</t>
        </is>
      </c>
      <c r="C218" t="inlineStr">
        <is>
          <t>STRIPE TRANSFER ST-G7396Y</t>
        </is>
      </c>
      <c r="D218" s="12" t="n">
        <v>972.03</v>
      </c>
      <c r="E218" t="inlineStr">
        <is>
          <t>Gross receipts: Stripe payouts</t>
        </is>
      </c>
      <c r="F218" s="14" t="inlineStr">
        <is>
          <t>income_1</t>
        </is>
      </c>
      <c r="G218" t="inlineStr">
        <is>
          <t>R030</t>
        </is>
      </c>
      <c r="H218" t="inlineStr">
        <is>
          <t>high</t>
        </is>
      </c>
      <c r="I218" t="inlineStr"/>
      <c r="J218" t="inlineStr"/>
      <c r="K218" t="inlineStr">
        <is>
          <t>Bank debit</t>
        </is>
      </c>
      <c r="L218" t="inlineStr">
        <is>
          <t>Stripe payout. Payouts are net of fees; preparer may gross up using the 1099-K.</t>
        </is>
      </c>
    </row>
    <row r="219">
      <c r="A219" s="10" t="n">
        <v>46151</v>
      </c>
      <c r="B219" t="inlineStr">
        <is>
          <t>Card 9876</t>
        </is>
      </c>
      <c r="C219" t="inlineStr">
        <is>
          <t>JIFFY LUBE #3757</t>
        </is>
      </c>
      <c r="D219" s="12" t="n">
        <v>-81.73</v>
      </c>
      <c r="E219" t="inlineStr">
        <is>
          <t>Car and truck: service and tires</t>
        </is>
      </c>
      <c r="F219" s="14" t="inlineStr">
        <is>
          <t>9</t>
        </is>
      </c>
      <c r="G219" t="inlineStr">
        <is>
          <t>R168</t>
        </is>
      </c>
      <c r="H219" t="inlineStr">
        <is>
          <t>high</t>
        </is>
      </c>
      <c r="I219" t="inlineStr"/>
      <c r="J219" t="inlineStr"/>
      <c r="K219" t="inlineStr">
        <is>
          <t>Card</t>
        </is>
      </c>
      <c r="L219" t="inlineStr">
        <is>
          <t>Vehicle upkeep. Actual expense method only; not deducted separately if the client uses standard mileage.</t>
        </is>
      </c>
    </row>
    <row r="220">
      <c r="A220" s="10" t="n">
        <v>46151</v>
      </c>
      <c r="B220" t="inlineStr">
        <is>
          <t>Checking 1234</t>
        </is>
      </c>
      <c r="C220" t="inlineStr">
        <is>
          <t>SQUARE INC DES:SQ260509 ID:T388398</t>
        </is>
      </c>
      <c r="D220" s="12" t="n">
        <v>1148.06</v>
      </c>
      <c r="E220" t="inlineStr">
        <is>
          <t>Gross receipts: Square payouts</t>
        </is>
      </c>
      <c r="F220" s="14" t="inlineStr">
        <is>
          <t>income_1</t>
        </is>
      </c>
      <c r="G220" t="inlineStr">
        <is>
          <t>R031</t>
        </is>
      </c>
      <c r="H220" t="inlineStr">
        <is>
          <t>high</t>
        </is>
      </c>
      <c r="I220" t="inlineStr"/>
      <c r="J220" t="inlineStr"/>
      <c r="K220" t="inlineStr">
        <is>
          <t>Bank debit</t>
        </is>
      </c>
      <c r="L220" t="inlineStr">
        <is>
          <t>Square payout. Net of fees; compare to the 1099-K.</t>
        </is>
      </c>
    </row>
    <row r="221">
      <c r="A221" s="10" t="n">
        <v>46152</v>
      </c>
      <c r="B221" t="inlineStr">
        <is>
          <t>Checking 1234</t>
        </is>
      </c>
      <c r="C221" t="inlineStr">
        <is>
          <t>ALLY AUTO PAYMENT</t>
        </is>
      </c>
      <c r="D221" s="12" t="n">
        <v>-412.66</v>
      </c>
      <c r="E221" t="inlineStr">
        <is>
          <t>Vehicle loan payment</t>
        </is>
      </c>
      <c r="F221" s="14" t="inlineStr">
        <is>
          <t>ask</t>
        </is>
      </c>
      <c r="G221" t="inlineStr">
        <is>
          <t>R023</t>
        </is>
      </c>
      <c r="H221" t="inlineStr">
        <is>
          <t>medium</t>
        </is>
      </c>
      <c r="I221" t="inlineStr">
        <is>
          <t>ASK CLIENT</t>
        </is>
      </c>
      <c r="J221" t="inlineStr">
        <is>
          <t>Ally</t>
        </is>
      </c>
      <c r="K221" t="inlineStr">
        <is>
          <t>ACH</t>
        </is>
      </c>
      <c r="L221" t="inlineStr">
        <is>
          <t>Vehicle loan. Loan payment. Split principal (not deductible) and interest (line 16b). Need the loan statement.</t>
        </is>
      </c>
    </row>
    <row r="222">
      <c r="A222" s="10" t="n">
        <v>46153</v>
      </c>
      <c r="B222" t="inlineStr">
        <is>
          <t>Checking 1234</t>
        </is>
      </c>
      <c r="C222" t="inlineStr">
        <is>
          <t>ONLINE TRANSFER TO PERSONAL CHK XXXX5521</t>
        </is>
      </c>
      <c r="D222" s="12" t="n">
        <v>-1000</v>
      </c>
      <c r="E222" t="inlineStr">
        <is>
          <t>Owner draw</t>
        </is>
      </c>
      <c r="F222" s="14" t="inlineStr">
        <is>
          <t>owner_draw</t>
        </is>
      </c>
      <c r="G222" t="inlineStr">
        <is>
          <t>R047</t>
        </is>
      </c>
      <c r="H222" t="inlineStr">
        <is>
          <t>medium</t>
        </is>
      </c>
      <c r="I222" t="inlineStr"/>
      <c r="J222" t="inlineStr">
        <is>
          <t>Owner</t>
        </is>
      </c>
      <c r="K222" t="inlineStr">
        <is>
          <t>Transfer</t>
        </is>
      </c>
      <c r="L222" t="inlineStr">
        <is>
          <t>Money moved to the owner. Not deductible.</t>
        </is>
      </c>
    </row>
    <row r="223">
      <c r="A223" s="10" t="n">
        <v>46154</v>
      </c>
      <c r="B223" t="inlineStr">
        <is>
          <t>Card 9876</t>
        </is>
      </c>
      <c r="C223" t="inlineStr">
        <is>
          <t>PAYMENT RECEIVED THANK YOU</t>
        </is>
      </c>
      <c r="D223" s="12" t="n">
        <v>2029.41</v>
      </c>
      <c r="E223" t="inlineStr">
        <is>
          <t>Credit card payment received</t>
        </is>
      </c>
      <c r="F223" s="14" t="inlineStr">
        <is>
          <t>transfer</t>
        </is>
      </c>
      <c r="G223" t="inlineStr">
        <is>
          <t>R042</t>
        </is>
      </c>
      <c r="H223" t="inlineStr">
        <is>
          <t>high</t>
        </is>
      </c>
      <c r="I223" t="inlineStr"/>
      <c r="J223" t="inlineStr">
        <is>
          <t>Own card</t>
        </is>
      </c>
      <c r="K223" t="inlineStr">
        <is>
          <t>Transfer</t>
        </is>
      </c>
      <c r="L223" t="inlineStr">
        <is>
          <t>Card payment received. Matches a checking withdrawal.</t>
        </is>
      </c>
    </row>
    <row r="224">
      <c r="A224" s="10" t="n">
        <v>46154</v>
      </c>
      <c r="B224" t="inlineStr">
        <is>
          <t>Card 9876</t>
        </is>
      </c>
      <c r="C224" t="inlineStr">
        <is>
          <t>YELP ADS</t>
        </is>
      </c>
      <c r="D224" s="12" t="n">
        <v>-100</v>
      </c>
      <c r="E224" t="inlineStr">
        <is>
          <t>Advertising: online ads</t>
        </is>
      </c>
      <c r="F224" s="14" t="inlineStr">
        <is>
          <t>8</t>
        </is>
      </c>
      <c r="G224" t="inlineStr">
        <is>
          <t>R081</t>
        </is>
      </c>
      <c r="H224" t="inlineStr">
        <is>
          <t>high</t>
        </is>
      </c>
      <c r="I224" t="inlineStr"/>
      <c r="J224" t="inlineStr"/>
      <c r="K224" t="inlineStr">
        <is>
          <t>Card</t>
        </is>
      </c>
      <c r="L224" t="inlineStr">
        <is>
          <t>Yelp ads.</t>
        </is>
      </c>
    </row>
    <row r="225">
      <c r="A225" s="10" t="n">
        <v>46154</v>
      </c>
      <c r="B225" t="inlineStr">
        <is>
          <t>Checking 1234</t>
        </is>
      </c>
      <c r="C225" t="inlineStr">
        <is>
          <t>PAYMENT TO CARD ENDING 9876</t>
        </is>
      </c>
      <c r="D225" s="12" t="n">
        <v>-2029.41</v>
      </c>
      <c r="E225" t="inlineStr">
        <is>
          <t>Credit card payment</t>
        </is>
      </c>
      <c r="F225" s="14" t="inlineStr">
        <is>
          <t>transfer</t>
        </is>
      </c>
      <c r="G225" t="inlineStr">
        <is>
          <t>R041</t>
        </is>
      </c>
      <c r="H225" t="inlineStr">
        <is>
          <t>high</t>
        </is>
      </c>
      <c r="I225" t="inlineStr"/>
      <c r="J225" t="inlineStr">
        <is>
          <t>Own card</t>
        </is>
      </c>
      <c r="K225" t="inlineStr">
        <is>
          <t>Transfer</t>
        </is>
      </c>
      <c r="L225" t="inlineStr">
        <is>
          <t>Paying the business card. Not an expense; card charges are categorized on the card side.</t>
        </is>
      </c>
    </row>
    <row r="226">
      <c r="A226" s="10" t="n">
        <v>46156</v>
      </c>
      <c r="B226" t="inlineStr">
        <is>
          <t>Card 9876</t>
        </is>
      </c>
      <c r="C226" t="inlineStr">
        <is>
          <t>QT 0128 FENTON MO</t>
        </is>
      </c>
      <c r="D226" s="12" t="n">
        <v>-62.87</v>
      </c>
      <c r="E226" t="inlineStr">
        <is>
          <t>Car and truck: fuel</t>
        </is>
      </c>
      <c r="F226" s="14" t="inlineStr">
        <is>
          <t>9</t>
        </is>
      </c>
      <c r="G226" t="inlineStr">
        <is>
          <t>R153</t>
        </is>
      </c>
      <c r="H226" t="inlineStr">
        <is>
          <t>high</t>
        </is>
      </c>
      <c r="I226" t="inlineStr">
        <is>
          <t>Mileage method?</t>
        </is>
      </c>
      <c r="J226" t="inlineStr"/>
      <c r="K226" t="inlineStr">
        <is>
          <t>Card</t>
        </is>
      </c>
      <c r="L226" t="inlineStr">
        <is>
          <t>Actual expense method only. If the client uses standard mileage (2026: 72.5 cents Jan 1 to Jun 30, 76 cents Jul 1 to Dec 31), do not deduct fuel separately.</t>
        </is>
      </c>
    </row>
    <row r="227">
      <c r="A227" s="10" t="n">
        <v>46156</v>
      </c>
      <c r="B227" t="inlineStr">
        <is>
          <t>Checking 1234</t>
        </is>
      </c>
      <c r="C227" t="inlineStr">
        <is>
          <t>ATM WITHDRAWAL 1419 GRAVOIS AVE ST LOUIS</t>
        </is>
      </c>
      <c r="D227" s="12" t="n">
        <v>-200</v>
      </c>
      <c r="E227" t="inlineStr">
        <is>
          <t>Cash withdrawal</t>
        </is>
      </c>
      <c r="F227" s="14" t="inlineStr">
        <is>
          <t>owner_draw</t>
        </is>
      </c>
      <c r="G227" t="inlineStr">
        <is>
          <t>R060</t>
        </is>
      </c>
      <c r="H227" t="inlineStr">
        <is>
          <t>low</t>
        </is>
      </c>
      <c r="I227" t="inlineStr">
        <is>
          <t>LOW CONFIDENCE: ask client</t>
        </is>
      </c>
      <c r="J227" t="inlineStr"/>
      <c r="K227" t="inlineStr">
        <is>
          <t>Bank debit</t>
        </is>
      </c>
      <c r="L227" t="inlineStr">
        <is>
          <t>Cash withdrawal. Treated as owner draw unless the client shows a business use with receipts.</t>
        </is>
      </c>
    </row>
    <row r="228">
      <c r="A228" s="10" t="n">
        <v>46156</v>
      </c>
      <c r="B228" t="inlineStr">
        <is>
          <t>Checking 1234</t>
        </is>
      </c>
      <c r="C228" t="inlineStr">
        <is>
          <t>ZELLE FROM JORDAN PRICE</t>
        </is>
      </c>
      <c r="D228" s="12" t="n">
        <v>210.48</v>
      </c>
      <c r="E228" t="inlineStr">
        <is>
          <t>Zelle received</t>
        </is>
      </c>
      <c r="F228" s="14" t="inlineStr">
        <is>
          <t>ask</t>
        </is>
      </c>
      <c r="G228" t="inlineStr">
        <is>
          <t>R051</t>
        </is>
      </c>
      <c r="H228" t="inlineStr">
        <is>
          <t>low</t>
        </is>
      </c>
      <c r="I228" t="inlineStr">
        <is>
          <t>ASK CLIENT</t>
        </is>
      </c>
      <c r="J228" t="inlineStr">
        <is>
          <t>Jordan Price</t>
        </is>
      </c>
      <c r="K228" t="inlineStr">
        <is>
          <t>Zelle</t>
        </is>
      </c>
      <c r="L228" t="inlineStr">
        <is>
          <t>Zelle received. Customer payment, loan, or personal money? Ask.</t>
        </is>
      </c>
    </row>
    <row r="229">
      <c r="A229" s="10" t="n">
        <v>46158</v>
      </c>
      <c r="B229" t="inlineStr">
        <is>
          <t>Card 9876</t>
        </is>
      </c>
      <c r="C229" t="inlineStr">
        <is>
          <t>THE HOME DEPOT #8912</t>
        </is>
      </c>
      <c r="D229" s="12" t="n">
        <v>-63.96</v>
      </c>
      <c r="E229" t="inlineStr">
        <is>
          <t>Supplies: home improvement store</t>
        </is>
      </c>
      <c r="F229" s="14" t="inlineStr">
        <is>
          <t>22</t>
        </is>
      </c>
      <c r="G229" t="inlineStr">
        <is>
          <t>R193</t>
        </is>
      </c>
      <c r="H229" t="inlineStr">
        <is>
          <t>medium</t>
        </is>
      </c>
      <c r="I229" t="inlineStr"/>
      <c r="J229" t="inlineStr"/>
      <c r="K229" t="inlineStr">
        <is>
          <t>Card</t>
        </is>
      </c>
      <c r="L229" t="inlineStr">
        <is>
          <t>Home store. Can include personal items. Spot check receipts.</t>
        </is>
      </c>
    </row>
    <row r="230">
      <c r="A230" s="10" t="n">
        <v>46158</v>
      </c>
      <c r="B230" t="inlineStr">
        <is>
          <t>Card 9876</t>
        </is>
      </c>
      <c r="C230" t="inlineStr">
        <is>
          <t>VERIZON WIRELESS</t>
        </is>
      </c>
      <c r="D230" s="12" t="n">
        <v>-92.15000000000001</v>
      </c>
      <c r="E230" t="inlineStr">
        <is>
          <t>Utilities: phone</t>
        </is>
      </c>
      <c r="F230" s="14" t="inlineStr">
        <is>
          <t>25</t>
        </is>
      </c>
      <c r="G230" t="inlineStr">
        <is>
          <t>R231</t>
        </is>
      </c>
      <c r="H230" t="inlineStr">
        <is>
          <t>medium</t>
        </is>
      </c>
      <c r="I230" t="inlineStr"/>
      <c r="J230" t="inlineStr"/>
      <c r="K230" t="inlineStr">
        <is>
          <t>Card</t>
        </is>
      </c>
      <c r="L230" t="inlineStr">
        <is>
          <t>Phone or internet. Business share only if the line is also personal.</t>
        </is>
      </c>
    </row>
    <row r="231">
      <c r="A231" s="10" t="n">
        <v>46159</v>
      </c>
      <c r="B231" t="inlineStr">
        <is>
          <t>Checking 1234</t>
        </is>
      </c>
      <c r="C231" t="inlineStr">
        <is>
          <t>SQUARE INC DES:SQ260517 ID:T376154</t>
        </is>
      </c>
      <c r="D231" s="12" t="n">
        <v>596.11</v>
      </c>
      <c r="E231" t="inlineStr">
        <is>
          <t>Gross receipts: Square payouts</t>
        </is>
      </c>
      <c r="F231" s="14" t="inlineStr">
        <is>
          <t>income_1</t>
        </is>
      </c>
      <c r="G231" t="inlineStr">
        <is>
          <t>R031</t>
        </is>
      </c>
      <c r="H231" t="inlineStr">
        <is>
          <t>high</t>
        </is>
      </c>
      <c r="I231" t="inlineStr"/>
      <c r="J231" t="inlineStr"/>
      <c r="K231" t="inlineStr">
        <is>
          <t>Bank debit</t>
        </is>
      </c>
      <c r="L231" t="inlineStr">
        <is>
          <t>Square payout. Net of fees; compare to the 1099-K.</t>
        </is>
      </c>
    </row>
    <row r="232">
      <c r="A232" s="10" t="n">
        <v>46160</v>
      </c>
      <c r="B232" t="inlineStr">
        <is>
          <t>Checking 1234</t>
        </is>
      </c>
      <c r="C232" t="inlineStr">
        <is>
          <t>ACH CREDIT ARCHWAY FLEET SVCS INV 2605</t>
        </is>
      </c>
      <c r="D232" s="12" t="n">
        <v>1325.21</v>
      </c>
      <c r="E232" t="inlineStr">
        <is>
          <t>Electronic deposit</t>
        </is>
      </c>
      <c r="F232" s="14" t="inlineStr">
        <is>
          <t>ask</t>
        </is>
      </c>
      <c r="G232" t="inlineStr">
        <is>
          <t>R326</t>
        </is>
      </c>
      <c r="H232" t="inlineStr">
        <is>
          <t>low</t>
        </is>
      </c>
      <c r="I232" t="inlineStr">
        <is>
          <t>ASK CLIENT</t>
        </is>
      </c>
      <c r="J232" t="inlineStr">
        <is>
          <t>Archway Fleet Services</t>
        </is>
      </c>
      <c r="K232" t="inlineStr">
        <is>
          <t>Bank debit</t>
        </is>
      </c>
      <c r="L232" t="inlineStr">
        <is>
          <t>Electronic deposit. Customer payment, refund, loan, or owner money? Ask.</t>
        </is>
      </c>
    </row>
    <row r="233">
      <c r="A233" s="10" t="n">
        <v>46161</v>
      </c>
      <c r="B233" t="inlineStr">
        <is>
          <t>Card 9876</t>
        </is>
      </c>
      <c r="C233" t="inlineStr">
        <is>
          <t>NETFLIX.COM</t>
        </is>
      </c>
      <c r="D233" s="12" t="n">
        <v>-15.49</v>
      </c>
      <c r="E233" t="inlineStr">
        <is>
          <t>Streaming</t>
        </is>
      </c>
      <c r="F233" s="14" t="inlineStr">
        <is>
          <t>ask</t>
        </is>
      </c>
      <c r="G233" t="inlineStr">
        <is>
          <t>R228</t>
        </is>
      </c>
      <c r="H233" t="inlineStr">
        <is>
          <t>low</t>
        </is>
      </c>
      <c r="I233" t="inlineStr">
        <is>
          <t>ASK CLIENT</t>
        </is>
      </c>
      <c r="J233" t="inlineStr"/>
      <c r="K233" t="inlineStr">
        <is>
          <t>Card</t>
        </is>
      </c>
      <c r="L233" t="inlineStr">
        <is>
          <t>Streaming service. Usually personal.</t>
        </is>
      </c>
    </row>
    <row r="234">
      <c r="A234" s="10" t="n">
        <v>46161</v>
      </c>
      <c r="B234" t="inlineStr">
        <is>
          <t>Checking 1234</t>
        </is>
      </c>
      <c r="C234" t="inlineStr">
        <is>
          <t>SQUARE INC DES:SQ260519 ID:T364759</t>
        </is>
      </c>
      <c r="D234" s="12" t="n">
        <v>952.4400000000001</v>
      </c>
      <c r="E234" t="inlineStr">
        <is>
          <t>Gross receipts: Square payouts</t>
        </is>
      </c>
      <c r="F234" s="14" t="inlineStr">
        <is>
          <t>income_1</t>
        </is>
      </c>
      <c r="G234" t="inlineStr">
        <is>
          <t>R031</t>
        </is>
      </c>
      <c r="H234" t="inlineStr">
        <is>
          <t>high</t>
        </is>
      </c>
      <c r="I234" t="inlineStr"/>
      <c r="J234" t="inlineStr"/>
      <c r="K234" t="inlineStr">
        <is>
          <t>Bank debit</t>
        </is>
      </c>
      <c r="L234" t="inlineStr">
        <is>
          <t>Square payout. Net of fees; compare to the 1099-K.</t>
        </is>
      </c>
    </row>
    <row r="235">
      <c r="A235" s="10" t="n">
        <v>46162</v>
      </c>
      <c r="B235" t="inlineStr">
        <is>
          <t>Checking 1234</t>
        </is>
      </c>
      <c r="C235" t="inlineStr">
        <is>
          <t>ZELLE TO DESHAWN KELLER</t>
        </is>
      </c>
      <c r="D235" s="12" t="n">
        <v>-253.41</v>
      </c>
      <c r="E235" t="inlineStr">
        <is>
          <t>Zelle sent</t>
        </is>
      </c>
      <c r="F235" s="14" t="inlineStr">
        <is>
          <t>ask</t>
        </is>
      </c>
      <c r="G235" t="inlineStr">
        <is>
          <t>R052</t>
        </is>
      </c>
      <c r="H235" t="inlineStr">
        <is>
          <t>low</t>
        </is>
      </c>
      <c r="I235" t="inlineStr">
        <is>
          <t>ASK CLIENT; 1099 watch</t>
        </is>
      </c>
      <c r="J235" t="inlineStr">
        <is>
          <t>Deshawn Keller</t>
        </is>
      </c>
      <c r="K235" t="inlineStr">
        <is>
          <t>Zelle</t>
        </is>
      </c>
      <c r="L235" t="inlineStr">
        <is>
          <t>Person-to-person payment. Ask who it was and why. Business service payees may need a 1099-NEC.</t>
        </is>
      </c>
    </row>
    <row r="236">
      <c r="A236" s="10" t="n">
        <v>46163</v>
      </c>
      <c r="B236" t="inlineStr">
        <is>
          <t>Card 9876</t>
        </is>
      </c>
      <c r="C236" t="inlineStr">
        <is>
          <t>CHEMICAL GUYS ONLINE</t>
        </is>
      </c>
      <c r="D236" s="12" t="n">
        <v>-170.11</v>
      </c>
      <c r="E236" t="inlineStr">
        <is>
          <t>Supplies: detailing products</t>
        </is>
      </c>
      <c r="F236" s="14" t="inlineStr">
        <is>
          <t>22</t>
        </is>
      </c>
      <c r="G236" t="inlineStr">
        <is>
          <t>R190</t>
        </is>
      </c>
      <c r="H236" t="inlineStr">
        <is>
          <t>high</t>
        </is>
      </c>
      <c r="I236" t="inlineStr"/>
      <c r="J236" t="inlineStr"/>
      <c r="K236" t="inlineStr">
        <is>
          <t>Card</t>
        </is>
      </c>
      <c r="L236" t="inlineStr">
        <is>
          <t>Detailing chemicals, pads, and towels.</t>
        </is>
      </c>
    </row>
    <row r="237">
      <c r="A237" s="10" t="n">
        <v>46163</v>
      </c>
      <c r="B237" t="inlineStr">
        <is>
          <t>Checking 1234</t>
        </is>
      </c>
      <c r="C237" t="inlineStr">
        <is>
          <t>ZELLE TO MIA ORTIZ</t>
        </is>
      </c>
      <c r="D237" s="12" t="n">
        <v>-150</v>
      </c>
      <c r="E237" t="inlineStr">
        <is>
          <t>Zelle sent</t>
        </is>
      </c>
      <c r="F237" s="14" t="inlineStr">
        <is>
          <t>ask</t>
        </is>
      </c>
      <c r="G237" t="inlineStr">
        <is>
          <t>R052</t>
        </is>
      </c>
      <c r="H237" t="inlineStr">
        <is>
          <t>low</t>
        </is>
      </c>
      <c r="I237" t="inlineStr">
        <is>
          <t>ASK CLIENT</t>
        </is>
      </c>
      <c r="J237" t="inlineStr">
        <is>
          <t>Mia Ortiz</t>
        </is>
      </c>
      <c r="K237" t="inlineStr">
        <is>
          <t>Zelle</t>
        </is>
      </c>
      <c r="L237" t="inlineStr">
        <is>
          <t>Person-to-person payment. Ask who it was and why. Business service payees may need a 1099-NEC.</t>
        </is>
      </c>
    </row>
    <row r="238">
      <c r="A238" s="10" t="n">
        <v>46164</v>
      </c>
      <c r="B238" t="inlineStr">
        <is>
          <t>Card 9876</t>
        </is>
      </c>
      <c r="C238" t="inlineStr">
        <is>
          <t>CASEY'S #3412 ARNOLD MO</t>
        </is>
      </c>
      <c r="D238" s="12" t="n">
        <v>-57.22</v>
      </c>
      <c r="E238" t="inlineStr">
        <is>
          <t>Car and truck: fuel</t>
        </is>
      </c>
      <c r="F238" s="14" t="inlineStr">
        <is>
          <t>9</t>
        </is>
      </c>
      <c r="G238" t="inlineStr">
        <is>
          <t>R154</t>
        </is>
      </c>
      <c r="H238" t="inlineStr">
        <is>
          <t>high</t>
        </is>
      </c>
      <c r="I238" t="inlineStr">
        <is>
          <t>Mileage method?</t>
        </is>
      </c>
      <c r="J238" t="inlineStr"/>
      <c r="K238" t="inlineStr">
        <is>
          <t>Card</t>
        </is>
      </c>
      <c r="L238" t="inlineStr">
        <is>
          <t>Actual expense method only. If the client uses standard mileage (2026: 72.5 cents Jan 1 to Jun 30, 76 cents Jul 1 to Dec 31), do not deduct fuel separately.</t>
        </is>
      </c>
    </row>
    <row r="239">
      <c r="A239" s="10" t="n">
        <v>46164</v>
      </c>
      <c r="B239" t="inlineStr">
        <is>
          <t>Card 9876</t>
        </is>
      </c>
      <c r="C239" t="inlineStr">
        <is>
          <t>SHELL OIL 57442 ST LOUIS MO</t>
        </is>
      </c>
      <c r="D239" s="12" t="n">
        <v>-74.06999999999999</v>
      </c>
      <c r="E239" t="inlineStr">
        <is>
          <t>Car and truck: fuel</t>
        </is>
      </c>
      <c r="F239" s="14" t="inlineStr">
        <is>
          <t>9</t>
        </is>
      </c>
      <c r="G239" t="inlineStr">
        <is>
          <t>R137</t>
        </is>
      </c>
      <c r="H239" t="inlineStr">
        <is>
          <t>high</t>
        </is>
      </c>
      <c r="I239" t="inlineStr">
        <is>
          <t>Mileage method?</t>
        </is>
      </c>
      <c r="J239" t="inlineStr"/>
      <c r="K239" t="inlineStr">
        <is>
          <t>Card</t>
        </is>
      </c>
      <c r="L239" t="inlineStr">
        <is>
          <t>Actual expense method only. If the client uses standard mileage (2026: 72.5 cents Jan 1 to Jun 30, 76 cents Jul 1 to Dec 31), do not deduct fuel separately.</t>
        </is>
      </c>
    </row>
    <row r="240">
      <c r="A240" s="10" t="n">
        <v>46164</v>
      </c>
      <c r="B240" t="inlineStr">
        <is>
          <t>Checking 1234</t>
        </is>
      </c>
      <c r="C240" t="inlineStr">
        <is>
          <t>STRIPE TRANSFER ST-D7160X</t>
        </is>
      </c>
      <c r="D240" s="12" t="n">
        <v>1454.71</v>
      </c>
      <c r="E240" t="inlineStr">
        <is>
          <t>Gross receipts: Stripe payouts</t>
        </is>
      </c>
      <c r="F240" s="14" t="inlineStr">
        <is>
          <t>income_1</t>
        </is>
      </c>
      <c r="G240" t="inlineStr">
        <is>
          <t>R030</t>
        </is>
      </c>
      <c r="H240" t="inlineStr">
        <is>
          <t>high</t>
        </is>
      </c>
      <c r="I240" t="inlineStr"/>
      <c r="J240" t="inlineStr"/>
      <c r="K240" t="inlineStr">
        <is>
          <t>Bank debit</t>
        </is>
      </c>
      <c r="L240" t="inlineStr">
        <is>
          <t>Stripe payout. Payouts are net of fees; preparer may gross up using the 1099-K.</t>
        </is>
      </c>
    </row>
    <row r="241">
      <c r="A241" s="10" t="n">
        <v>46166</v>
      </c>
      <c r="B241" t="inlineStr">
        <is>
          <t>Checking 1234</t>
        </is>
      </c>
      <c r="C241" t="inlineStr">
        <is>
          <t>SQUARE INC DES:SQ260524 ID:T327740</t>
        </is>
      </c>
      <c r="D241" s="12" t="n">
        <v>1060.78</v>
      </c>
      <c r="E241" t="inlineStr">
        <is>
          <t>Gross receipts: Square payouts</t>
        </is>
      </c>
      <c r="F241" s="14" t="inlineStr">
        <is>
          <t>income_1</t>
        </is>
      </c>
      <c r="G241" t="inlineStr">
        <is>
          <t>R031</t>
        </is>
      </c>
      <c r="H241" t="inlineStr">
        <is>
          <t>high</t>
        </is>
      </c>
      <c r="I241" t="inlineStr"/>
      <c r="J241" t="inlineStr"/>
      <c r="K241" t="inlineStr">
        <is>
          <t>Bank debit</t>
        </is>
      </c>
      <c r="L241" t="inlineStr">
        <is>
          <t>Square payout. Net of fees; compare to the 1099-K.</t>
        </is>
      </c>
    </row>
    <row r="242">
      <c r="A242" s="10" t="n">
        <v>46167</v>
      </c>
      <c r="B242" t="inlineStr">
        <is>
          <t>Checking 1234</t>
        </is>
      </c>
      <c r="C242" t="inlineStr">
        <is>
          <t>ONLINE TRANSFER TO PERSONAL CHK XXXX5521</t>
        </is>
      </c>
      <c r="D242" s="12" t="n">
        <v>-1500</v>
      </c>
      <c r="E242" t="inlineStr">
        <is>
          <t>Owner draw</t>
        </is>
      </c>
      <c r="F242" s="14" t="inlineStr">
        <is>
          <t>owner_draw</t>
        </is>
      </c>
      <c r="G242" t="inlineStr">
        <is>
          <t>R047</t>
        </is>
      </c>
      <c r="H242" t="inlineStr">
        <is>
          <t>medium</t>
        </is>
      </c>
      <c r="I242" t="inlineStr"/>
      <c r="J242" t="inlineStr">
        <is>
          <t>Owner</t>
        </is>
      </c>
      <c r="K242" t="inlineStr">
        <is>
          <t>Transfer</t>
        </is>
      </c>
      <c r="L242" t="inlineStr">
        <is>
          <t>Money moved to the owner. Not deductible.</t>
        </is>
      </c>
    </row>
    <row r="243">
      <c r="A243" s="10" t="n">
        <v>46167</v>
      </c>
      <c r="B243" t="inlineStr">
        <is>
          <t>Checking 1234</t>
        </is>
      </c>
      <c r="C243" t="inlineStr">
        <is>
          <t>SQUARE INC DES:SQ260525 ID:T386812</t>
        </is>
      </c>
      <c r="D243" s="12" t="n">
        <v>610.5599999999999</v>
      </c>
      <c r="E243" t="inlineStr">
        <is>
          <t>Gross receipts: Square payouts</t>
        </is>
      </c>
      <c r="F243" s="14" t="inlineStr">
        <is>
          <t>income_1</t>
        </is>
      </c>
      <c r="G243" t="inlineStr">
        <is>
          <t>R031</t>
        </is>
      </c>
      <c r="H243" t="inlineStr">
        <is>
          <t>high</t>
        </is>
      </c>
      <c r="I243" t="inlineStr"/>
      <c r="J243" t="inlineStr"/>
      <c r="K243" t="inlineStr">
        <is>
          <t>Bank debit</t>
        </is>
      </c>
      <c r="L243" t="inlineStr">
        <is>
          <t>Square payout. Net of fees; compare to the 1099-K.</t>
        </is>
      </c>
    </row>
    <row r="244">
      <c r="A244" s="10" t="n">
        <v>46169</v>
      </c>
      <c r="B244" t="inlineStr">
        <is>
          <t>Card 9876</t>
        </is>
      </c>
      <c r="C244" t="inlineStr">
        <is>
          <t>DETAILED IMAGE LLC</t>
        </is>
      </c>
      <c r="D244" s="12" t="n">
        <v>-251.2</v>
      </c>
      <c r="E244" t="inlineStr">
        <is>
          <t>Supplies: detailing products</t>
        </is>
      </c>
      <c r="F244" s="14" t="inlineStr">
        <is>
          <t>22</t>
        </is>
      </c>
      <c r="G244" t="inlineStr">
        <is>
          <t>R190</t>
        </is>
      </c>
      <c r="H244" t="inlineStr">
        <is>
          <t>high</t>
        </is>
      </c>
      <c r="I244" t="inlineStr"/>
      <c r="J244" t="inlineStr"/>
      <c r="K244" t="inlineStr">
        <is>
          <t>Card</t>
        </is>
      </c>
      <c r="L244" t="inlineStr">
        <is>
          <t>Detailing chemicals, pads, and towels.</t>
        </is>
      </c>
    </row>
    <row r="245">
      <c r="A245" s="10" t="n">
        <v>46170</v>
      </c>
      <c r="B245" t="inlineStr">
        <is>
          <t>Card 9876</t>
        </is>
      </c>
      <c r="C245" t="inlineStr">
        <is>
          <t>PHILLIPS 66 1182 KIRKWOOD MO</t>
        </is>
      </c>
      <c r="D245" s="12" t="n">
        <v>-75.97</v>
      </c>
      <c r="E245" t="inlineStr">
        <is>
          <t>Car and truck: fuel</t>
        </is>
      </c>
      <c r="F245" s="14" t="inlineStr">
        <is>
          <t>9</t>
        </is>
      </c>
      <c r="G245" t="inlineStr">
        <is>
          <t>R147</t>
        </is>
      </c>
      <c r="H245" t="inlineStr">
        <is>
          <t>high</t>
        </is>
      </c>
      <c r="I245" t="inlineStr">
        <is>
          <t>Mileage method?</t>
        </is>
      </c>
      <c r="J245" t="inlineStr"/>
      <c r="K245" t="inlineStr">
        <is>
          <t>Card</t>
        </is>
      </c>
      <c r="L245" t="inlineStr">
        <is>
          <t>Actual expense method only. If the client uses standard mileage (2026: 72.5 cents Jan 1 to Jun 30, 76 cents Jul 1 to Dec 31), do not deduct fuel separately.</t>
        </is>
      </c>
    </row>
    <row r="246">
      <c r="A246" s="10" t="n">
        <v>46174</v>
      </c>
      <c r="B246" t="inlineStr">
        <is>
          <t>Checking 1234</t>
        </is>
      </c>
      <c r="C246" t="inlineStr">
        <is>
          <t>ACH DEBIT GARAGE RENT T WILLIAMS</t>
        </is>
      </c>
      <c r="D246" s="12" t="n">
        <v>-650</v>
      </c>
      <c r="E246" t="inlineStr">
        <is>
          <t>Rent: business property</t>
        </is>
      </c>
      <c r="F246" s="14" t="inlineStr">
        <is>
          <t>20b</t>
        </is>
      </c>
      <c r="G246" t="inlineStr">
        <is>
          <t>R182</t>
        </is>
      </c>
      <c r="H246" t="inlineStr">
        <is>
          <t>high</t>
        </is>
      </c>
      <c r="I246" t="inlineStr">
        <is>
          <t>1099 watch</t>
        </is>
      </c>
      <c r="J246" t="inlineStr">
        <is>
          <t>T. Williams (garage landlord)</t>
        </is>
      </c>
      <c r="K246" t="inlineStr">
        <is>
          <t>ACH</t>
        </is>
      </c>
      <c r="L246" t="inlineStr">
        <is>
          <t>Business rent. Paid by check or ACH to an individual or non-corporate landlord: check the 1099-MISC watchlist.</t>
        </is>
      </c>
    </row>
    <row r="247">
      <c r="A247" s="10" t="n">
        <v>46175</v>
      </c>
      <c r="B247" t="inlineStr">
        <is>
          <t>Card 9876</t>
        </is>
      </c>
      <c r="C247" t="inlineStr">
        <is>
          <t>DETAILED IMAGE LLC</t>
        </is>
      </c>
      <c r="D247" s="12" t="n">
        <v>-221.59</v>
      </c>
      <c r="E247" t="inlineStr">
        <is>
          <t>Supplies: detailing products</t>
        </is>
      </c>
      <c r="F247" s="14" t="inlineStr">
        <is>
          <t>22</t>
        </is>
      </c>
      <c r="G247" t="inlineStr">
        <is>
          <t>R190</t>
        </is>
      </c>
      <c r="H247" t="inlineStr">
        <is>
          <t>high</t>
        </is>
      </c>
      <c r="I247" t="inlineStr"/>
      <c r="J247" t="inlineStr"/>
      <c r="K247" t="inlineStr">
        <is>
          <t>Card</t>
        </is>
      </c>
      <c r="L247" t="inlineStr">
        <is>
          <t>Detailing chemicals, pads, and towels.</t>
        </is>
      </c>
    </row>
    <row r="248">
      <c r="A248" s="10" t="n">
        <v>46175</v>
      </c>
      <c r="B248" t="inlineStr">
        <is>
          <t>Card 9876</t>
        </is>
      </c>
      <c r="C248" t="inlineStr">
        <is>
          <t>GOOGLE *GSUITE_GATEWAYMOBIL</t>
        </is>
      </c>
      <c r="D248" s="12" t="n">
        <v>-7.2</v>
      </c>
      <c r="E248" t="inlineStr">
        <is>
          <t>Software: Google Workspace</t>
        </is>
      </c>
      <c r="F248" s="14" t="inlineStr">
        <is>
          <t>27a</t>
        </is>
      </c>
      <c r="G248" t="inlineStr">
        <is>
          <t>R211</t>
        </is>
      </c>
      <c r="H248" t="inlineStr">
        <is>
          <t>high</t>
        </is>
      </c>
      <c r="I248" t="inlineStr"/>
      <c r="J248" t="inlineStr"/>
      <c r="K248" t="inlineStr">
        <is>
          <t>Card</t>
        </is>
      </c>
      <c r="L248" t="inlineStr">
        <is>
          <t>Software subscription. Some preparers use line 18 instead. Keep it consistent.</t>
        </is>
      </c>
    </row>
    <row r="249">
      <c r="A249" s="10" t="n">
        <v>46175</v>
      </c>
      <c r="B249" t="inlineStr">
        <is>
          <t>Card 9876</t>
        </is>
      </c>
      <c r="C249" t="inlineStr">
        <is>
          <t>JOBBER SOFTWARE</t>
        </is>
      </c>
      <c r="D249" s="12" t="n">
        <v>-69</v>
      </c>
      <c r="E249" t="inlineStr">
        <is>
          <t>Software: scheduling and CRM</t>
        </is>
      </c>
      <c r="F249" s="14" t="inlineStr">
        <is>
          <t>27a</t>
        </is>
      </c>
      <c r="G249" t="inlineStr">
        <is>
          <t>R220</t>
        </is>
      </c>
      <c r="H249" t="inlineStr">
        <is>
          <t>high</t>
        </is>
      </c>
      <c r="I249" t="inlineStr"/>
      <c r="J249" t="inlineStr"/>
      <c r="K249" t="inlineStr">
        <is>
          <t>Card</t>
        </is>
      </c>
      <c r="L249" t="inlineStr">
        <is>
          <t>Software subscription. Some preparers use line 18 instead. Keep it consistent.</t>
        </is>
      </c>
    </row>
    <row r="250">
      <c r="A250" s="10" t="n">
        <v>46176</v>
      </c>
      <c r="B250" t="inlineStr">
        <is>
          <t>Card 9876</t>
        </is>
      </c>
      <c r="C250" t="inlineStr">
        <is>
          <t>CASEY'S #3412 ARNOLD MO</t>
        </is>
      </c>
      <c r="D250" s="12" t="n">
        <v>-52.93</v>
      </c>
      <c r="E250" t="inlineStr">
        <is>
          <t>Car and truck: fuel</t>
        </is>
      </c>
      <c r="F250" s="14" t="inlineStr">
        <is>
          <t>9</t>
        </is>
      </c>
      <c r="G250" t="inlineStr">
        <is>
          <t>R154</t>
        </is>
      </c>
      <c r="H250" t="inlineStr">
        <is>
          <t>high</t>
        </is>
      </c>
      <c r="I250" t="inlineStr">
        <is>
          <t>Mileage method?</t>
        </is>
      </c>
      <c r="J250" t="inlineStr"/>
      <c r="K250" t="inlineStr">
        <is>
          <t>Card</t>
        </is>
      </c>
      <c r="L250" t="inlineStr">
        <is>
          <t>Actual expense method only. If the client uses standard mileage (2026: 72.5 cents Jan 1 to Jun 30, 76 cents Jul 1 to Dec 31), do not deduct fuel separately.</t>
        </is>
      </c>
    </row>
    <row r="251">
      <c r="A251" s="10" t="n">
        <v>46176</v>
      </c>
      <c r="B251" t="inlineStr">
        <is>
          <t>Card 9876</t>
        </is>
      </c>
      <c r="C251" t="inlineStr">
        <is>
          <t>GOOGLE *ADS9867193182</t>
        </is>
      </c>
      <c r="D251" s="12" t="n">
        <v>-258.31</v>
      </c>
      <c r="E251" t="inlineStr">
        <is>
          <t>Advertising: online ads</t>
        </is>
      </c>
      <c r="F251" s="14" t="inlineStr">
        <is>
          <t>8</t>
        </is>
      </c>
      <c r="G251" t="inlineStr">
        <is>
          <t>R079</t>
        </is>
      </c>
      <c r="H251" t="inlineStr">
        <is>
          <t>high</t>
        </is>
      </c>
      <c r="I251" t="inlineStr"/>
      <c r="J251" t="inlineStr"/>
      <c r="K251" t="inlineStr">
        <is>
          <t>Card</t>
        </is>
      </c>
      <c r="L251" t="inlineStr">
        <is>
          <t>Google Ads.</t>
        </is>
      </c>
    </row>
    <row r="252">
      <c r="A252" s="10" t="n">
        <v>46176</v>
      </c>
      <c r="B252" t="inlineStr">
        <is>
          <t>Card 9876</t>
        </is>
      </c>
      <c r="C252" t="inlineStr">
        <is>
          <t>SOUTHWEST AIR 5262183746</t>
        </is>
      </c>
      <c r="D252" s="12" t="n">
        <v>-286.4</v>
      </c>
      <c r="E252" t="inlineStr">
        <is>
          <t>Travel: airfare</t>
        </is>
      </c>
      <c r="F252" s="14" t="inlineStr">
        <is>
          <t>24a</t>
        </is>
      </c>
      <c r="G252" t="inlineStr">
        <is>
          <t>R250</t>
        </is>
      </c>
      <c r="H252" t="inlineStr">
        <is>
          <t>high</t>
        </is>
      </c>
      <c r="I252" t="inlineStr"/>
      <c r="J252" t="inlineStr"/>
      <c r="K252" t="inlineStr">
        <is>
          <t>Card</t>
        </is>
      </c>
      <c r="L252" t="inlineStr">
        <is>
          <t>Airfare. Confirm business trip.</t>
        </is>
      </c>
    </row>
    <row r="253">
      <c r="A253" s="10" t="n">
        <v>46176</v>
      </c>
      <c r="B253" t="inlineStr">
        <is>
          <t>Checking 1234</t>
        </is>
      </c>
      <c r="C253" t="inlineStr">
        <is>
          <t>NEXT INSURANCE PREMIUM</t>
        </is>
      </c>
      <c r="D253" s="12" t="n">
        <v>-48.2</v>
      </c>
      <c r="E253" t="inlineStr">
        <is>
          <t>Insurance: business policy</t>
        </is>
      </c>
      <c r="F253" s="14" t="inlineStr">
        <is>
          <t>15</t>
        </is>
      </c>
      <c r="G253" t="inlineStr">
        <is>
          <t>R123</t>
        </is>
      </c>
      <c r="H253" t="inlineStr">
        <is>
          <t>high</t>
        </is>
      </c>
      <c r="I253" t="inlineStr"/>
      <c r="J253" t="inlineStr">
        <is>
          <t>Next Insurance</t>
        </is>
      </c>
      <c r="K253" t="inlineStr">
        <is>
          <t>ACH</t>
        </is>
      </c>
      <c r="L253" t="inlineStr">
        <is>
          <t>Business insurer.</t>
        </is>
      </c>
    </row>
    <row r="254">
      <c r="A254" s="10" t="n">
        <v>46177</v>
      </c>
      <c r="B254" t="inlineStr">
        <is>
          <t>Card 9876</t>
        </is>
      </c>
      <c r="C254" t="inlineStr">
        <is>
          <t>INTUIT *QBOOKS ONLINE</t>
        </is>
      </c>
      <c r="D254" s="12" t="n">
        <v>-38</v>
      </c>
      <c r="E254" t="inlineStr">
        <is>
          <t>Legal and professional: accounting software</t>
        </is>
      </c>
      <c r="F254" s="14" t="inlineStr">
        <is>
          <t>17</t>
        </is>
      </c>
      <c r="G254" t="inlineStr">
        <is>
          <t>R113</t>
        </is>
      </c>
      <c r="H254" t="inlineStr">
        <is>
          <t>high</t>
        </is>
      </c>
      <c r="I254" t="inlineStr"/>
      <c r="J254" t="inlineStr"/>
      <c r="K254" t="inlineStr">
        <is>
          <t>Card</t>
        </is>
      </c>
      <c r="L254" t="inlineStr">
        <is>
          <t>QuickBooks subscription. Accounting software.</t>
        </is>
      </c>
    </row>
    <row r="255">
      <c r="A255" s="10" t="n">
        <v>46178</v>
      </c>
      <c r="B255" t="inlineStr">
        <is>
          <t>Card 9876</t>
        </is>
      </c>
      <c r="C255" t="inlineStr">
        <is>
          <t>HAMPTON INN ORLANDO</t>
        </is>
      </c>
      <c r="D255" s="12" t="n">
        <v>-412.8</v>
      </c>
      <c r="E255" t="inlineStr">
        <is>
          <t>Travel: lodging</t>
        </is>
      </c>
      <c r="F255" s="14" t="inlineStr">
        <is>
          <t>24a</t>
        </is>
      </c>
      <c r="G255" t="inlineStr">
        <is>
          <t>R265</t>
        </is>
      </c>
      <c r="H255" t="inlineStr">
        <is>
          <t>high</t>
        </is>
      </c>
      <c r="I255" t="inlineStr"/>
      <c r="J255" t="inlineStr"/>
      <c r="K255" t="inlineStr">
        <is>
          <t>Card</t>
        </is>
      </c>
      <c r="L255" t="inlineStr">
        <is>
          <t>Lodging. Confirm business trip away from home.</t>
        </is>
      </c>
    </row>
    <row r="256">
      <c r="A256" s="10" t="n">
        <v>46178</v>
      </c>
      <c r="B256" t="inlineStr">
        <is>
          <t>Card 9876</t>
        </is>
      </c>
      <c r="C256" t="inlineStr">
        <is>
          <t>QT 0417 ST LOUIS MO</t>
        </is>
      </c>
      <c r="D256" s="12" t="n">
        <v>-36.22</v>
      </c>
      <c r="E256" t="inlineStr">
        <is>
          <t>Car and truck: fuel</t>
        </is>
      </c>
      <c r="F256" s="14" t="inlineStr">
        <is>
          <t>9</t>
        </is>
      </c>
      <c r="G256" t="inlineStr">
        <is>
          <t>R153</t>
        </is>
      </c>
      <c r="H256" t="inlineStr">
        <is>
          <t>high</t>
        </is>
      </c>
      <c r="I256" t="inlineStr">
        <is>
          <t>Mileage method?</t>
        </is>
      </c>
      <c r="J256" t="inlineStr"/>
      <c r="K256" t="inlineStr">
        <is>
          <t>Card</t>
        </is>
      </c>
      <c r="L256" t="inlineStr">
        <is>
          <t>Actual expense method only. If the client uses standard mileage (2026: 72.5 cents Jan 1 to Jun 30, 76 cents Jul 1 to Dec 31), do not deduct fuel separately.</t>
        </is>
      </c>
    </row>
    <row r="257">
      <c r="A257" s="10" t="n">
        <v>46178</v>
      </c>
      <c r="B257" t="inlineStr">
        <is>
          <t>Card 9876</t>
        </is>
      </c>
      <c r="C257" t="inlineStr">
        <is>
          <t>THE HOME DEPOT #1356</t>
        </is>
      </c>
      <c r="D257" s="12" t="n">
        <v>-80.28</v>
      </c>
      <c r="E257" t="inlineStr">
        <is>
          <t>Supplies: home improvement store</t>
        </is>
      </c>
      <c r="F257" s="14" t="inlineStr">
        <is>
          <t>22</t>
        </is>
      </c>
      <c r="G257" t="inlineStr">
        <is>
          <t>R193</t>
        </is>
      </c>
      <c r="H257" t="inlineStr">
        <is>
          <t>medium</t>
        </is>
      </c>
      <c r="I257" t="inlineStr"/>
      <c r="J257" t="inlineStr"/>
      <c r="K257" t="inlineStr">
        <is>
          <t>Card</t>
        </is>
      </c>
      <c r="L257" t="inlineStr">
        <is>
          <t>Home store. Can include personal items. Spot check receipts.</t>
        </is>
      </c>
    </row>
    <row r="258">
      <c r="A258" s="10" t="n">
        <v>46178</v>
      </c>
      <c r="B258" t="inlineStr">
        <is>
          <t>Card 9876</t>
        </is>
      </c>
      <c r="C258" t="inlineStr">
        <is>
          <t>UBER TRIP HELP.UBER.COM</t>
        </is>
      </c>
      <c r="D258" s="12" t="n">
        <v>-24.1</v>
      </c>
      <c r="E258" t="inlineStr">
        <is>
          <t>Travel: rideshare</t>
        </is>
      </c>
      <c r="F258" s="14" t="inlineStr">
        <is>
          <t>24a</t>
        </is>
      </c>
      <c r="G258" t="inlineStr">
        <is>
          <t>R246</t>
        </is>
      </c>
      <c r="H258" t="inlineStr">
        <is>
          <t>medium</t>
        </is>
      </c>
      <c r="I258" t="inlineStr"/>
      <c r="J258" t="inlineStr"/>
      <c r="K258" t="inlineStr">
        <is>
          <t>Card</t>
        </is>
      </c>
      <c r="L258" t="inlineStr">
        <is>
          <t>Rideshare. Line 24a on a trip away from home; local business rides may go to line 9. Confirm purpose.</t>
        </is>
      </c>
    </row>
    <row r="259">
      <c r="A259" s="10" t="n">
        <v>46178</v>
      </c>
      <c r="B259" t="inlineStr">
        <is>
          <t>Checking 1234</t>
        </is>
      </c>
      <c r="C259" t="inlineStr">
        <is>
          <t>PROGRESSIVE COMMERCIAL AUTO</t>
        </is>
      </c>
      <c r="D259" s="12" t="n">
        <v>-186.4</v>
      </c>
      <c r="E259" t="inlineStr">
        <is>
          <t>Insurance: commercial auto</t>
        </is>
      </c>
      <c r="F259" s="14" t="inlineStr">
        <is>
          <t>15</t>
        </is>
      </c>
      <c r="G259" t="inlineStr">
        <is>
          <t>R133</t>
        </is>
      </c>
      <c r="H259" t="inlineStr">
        <is>
          <t>high</t>
        </is>
      </c>
      <c r="I259" t="inlineStr"/>
      <c r="J259" t="inlineStr">
        <is>
          <t>Progressive</t>
        </is>
      </c>
      <c r="K259" t="inlineStr">
        <is>
          <t>ACH</t>
        </is>
      </c>
      <c r="L259" t="inlineStr">
        <is>
          <t>Commercial auto. Not deducted separately if the client uses standard mileage.</t>
        </is>
      </c>
    </row>
    <row r="260">
      <c r="A260" s="10" t="n">
        <v>46178</v>
      </c>
      <c r="B260" t="inlineStr">
        <is>
          <t>Checking 1234</t>
        </is>
      </c>
      <c r="C260" t="inlineStr">
        <is>
          <t>SQUARE INC DES:SQ260605 ID:T375217</t>
        </is>
      </c>
      <c r="D260" s="12" t="n">
        <v>1216.7</v>
      </c>
      <c r="E260" t="inlineStr">
        <is>
          <t>Gross receipts: Square payouts</t>
        </is>
      </c>
      <c r="F260" s="14" t="inlineStr">
        <is>
          <t>income_1</t>
        </is>
      </c>
      <c r="G260" t="inlineStr">
        <is>
          <t>R031</t>
        </is>
      </c>
      <c r="H260" t="inlineStr">
        <is>
          <t>high</t>
        </is>
      </c>
      <c r="I260" t="inlineStr"/>
      <c r="J260" t="inlineStr"/>
      <c r="K260" t="inlineStr">
        <is>
          <t>Bank debit</t>
        </is>
      </c>
      <c r="L260" t="inlineStr">
        <is>
          <t>Square payout. Net of fees; compare to the 1099-K.</t>
        </is>
      </c>
    </row>
    <row r="261">
      <c r="A261" s="10" t="n">
        <v>46179</v>
      </c>
      <c r="B261" t="inlineStr">
        <is>
          <t>Card 9876</t>
        </is>
      </c>
      <c r="C261" t="inlineStr">
        <is>
          <t>UBER EATS ORLANDO</t>
        </is>
      </c>
      <c r="D261" s="12" t="n">
        <v>-31.2</v>
      </c>
      <c r="E261" t="inlineStr">
        <is>
          <t>Food delivery app</t>
        </is>
      </c>
      <c r="F261" s="14" t="inlineStr">
        <is>
          <t>ask</t>
        </is>
      </c>
      <c r="G261" t="inlineStr">
        <is>
          <t>R245</t>
        </is>
      </c>
      <c r="H261" t="inlineStr">
        <is>
          <t>low</t>
        </is>
      </c>
      <c r="I261" t="inlineStr">
        <is>
          <t>ASK CLIENT</t>
        </is>
      </c>
      <c r="J261" t="inlineStr"/>
      <c r="K261" t="inlineStr">
        <is>
          <t>Card</t>
        </is>
      </c>
      <c r="L261" t="inlineStr">
        <is>
          <t>Food delivery. Usually personal. If a business meal, line 24b at 50%.</t>
        </is>
      </c>
    </row>
    <row r="262">
      <c r="A262" s="10" t="n">
        <v>46179</v>
      </c>
      <c r="B262" t="inlineStr">
        <is>
          <t>Checking 1234</t>
        </is>
      </c>
      <c r="C262" t="inlineStr">
        <is>
          <t>ZELLE TO DESHAWN KELLER</t>
        </is>
      </c>
      <c r="D262" s="12" t="n">
        <v>-234.25</v>
      </c>
      <c r="E262" t="inlineStr">
        <is>
          <t>Zelle sent</t>
        </is>
      </c>
      <c r="F262" s="14" t="inlineStr">
        <is>
          <t>ask</t>
        </is>
      </c>
      <c r="G262" t="inlineStr">
        <is>
          <t>R052</t>
        </is>
      </c>
      <c r="H262" t="inlineStr">
        <is>
          <t>low</t>
        </is>
      </c>
      <c r="I262" t="inlineStr">
        <is>
          <t>ASK CLIENT; 1099 watch</t>
        </is>
      </c>
      <c r="J262" t="inlineStr">
        <is>
          <t>Deshawn Keller</t>
        </is>
      </c>
      <c r="K262" t="inlineStr">
        <is>
          <t>Zelle</t>
        </is>
      </c>
      <c r="L262" t="inlineStr">
        <is>
          <t>Person-to-person payment. Ask who it was and why. Business service payees may need a 1099-NEC.</t>
        </is>
      </c>
    </row>
    <row r="263">
      <c r="A263" s="10" t="n">
        <v>46180</v>
      </c>
      <c r="B263" t="inlineStr">
        <is>
          <t>Card 9876</t>
        </is>
      </c>
      <c r="C263" t="inlineStr">
        <is>
          <t>FACEBK *Y633684</t>
        </is>
      </c>
      <c r="D263" s="12" t="n">
        <v>-121.39</v>
      </c>
      <c r="E263" t="inlineStr">
        <is>
          <t>Advertising: online ads</t>
        </is>
      </c>
      <c r="F263" s="14" t="inlineStr">
        <is>
          <t>8</t>
        </is>
      </c>
      <c r="G263" t="inlineStr">
        <is>
          <t>R080</t>
        </is>
      </c>
      <c r="H263" t="inlineStr">
        <is>
          <t>high</t>
        </is>
      </c>
      <c r="I263" t="inlineStr"/>
      <c r="J263" t="inlineStr"/>
      <c r="K263" t="inlineStr">
        <is>
          <t>Card</t>
        </is>
      </c>
      <c r="L263" t="inlineStr">
        <is>
          <t>Meta (Facebook or Instagram) ads.</t>
        </is>
      </c>
    </row>
    <row r="264">
      <c r="A264" s="10" t="n">
        <v>46180</v>
      </c>
      <c r="B264" t="inlineStr">
        <is>
          <t>Card 9876</t>
        </is>
      </c>
      <c r="C264" t="inlineStr">
        <is>
          <t>UBER TRIP HELP.UBER.COM</t>
        </is>
      </c>
      <c r="D264" s="12" t="n">
        <v>-27.85</v>
      </c>
      <c r="E264" t="inlineStr">
        <is>
          <t>Travel: rideshare</t>
        </is>
      </c>
      <c r="F264" s="14" t="inlineStr">
        <is>
          <t>24a</t>
        </is>
      </c>
      <c r="G264" t="inlineStr">
        <is>
          <t>R246</t>
        </is>
      </c>
      <c r="H264" t="inlineStr">
        <is>
          <t>medium</t>
        </is>
      </c>
      <c r="I264" t="inlineStr"/>
      <c r="J264" t="inlineStr"/>
      <c r="K264" t="inlineStr">
        <is>
          <t>Card</t>
        </is>
      </c>
      <c r="L264" t="inlineStr">
        <is>
          <t>Rideshare. Line 24a on a trip away from home; local business rides may go to line 9. Confirm purpose.</t>
        </is>
      </c>
    </row>
    <row r="265">
      <c r="A265" s="10" t="n">
        <v>46181</v>
      </c>
      <c r="B265" t="inlineStr">
        <is>
          <t>Checking 1234</t>
        </is>
      </c>
      <c r="C265" t="inlineStr">
        <is>
          <t>STRIPE TRANSFER ST-A4202Y</t>
        </is>
      </c>
      <c r="D265" s="12" t="n">
        <v>449.76</v>
      </c>
      <c r="E265" t="inlineStr">
        <is>
          <t>Gross receipts: Stripe payouts</t>
        </is>
      </c>
      <c r="F265" s="14" t="inlineStr">
        <is>
          <t>income_1</t>
        </is>
      </c>
      <c r="G265" t="inlineStr">
        <is>
          <t>R030</t>
        </is>
      </c>
      <c r="H265" t="inlineStr">
        <is>
          <t>high</t>
        </is>
      </c>
      <c r="I265" t="inlineStr"/>
      <c r="J265" t="inlineStr"/>
      <c r="K265" t="inlineStr">
        <is>
          <t>Bank debit</t>
        </is>
      </c>
      <c r="L265" t="inlineStr">
        <is>
          <t>Stripe payout. Payouts are net of fees; preparer may gross up using the 1099-K.</t>
        </is>
      </c>
    </row>
    <row r="266">
      <c r="A266" s="10" t="n">
        <v>46182</v>
      </c>
      <c r="B266" t="inlineStr">
        <is>
          <t>Card 9876</t>
        </is>
      </c>
      <c r="C266" t="inlineStr">
        <is>
          <t>CHEMICAL GUYS ONLINE</t>
        </is>
      </c>
      <c r="D266" s="12" t="n">
        <v>-147.9</v>
      </c>
      <c r="E266" t="inlineStr">
        <is>
          <t>Supplies: detailing products</t>
        </is>
      </c>
      <c r="F266" s="14" t="inlineStr">
        <is>
          <t>22</t>
        </is>
      </c>
      <c r="G266" t="inlineStr">
        <is>
          <t>R190</t>
        </is>
      </c>
      <c r="H266" t="inlineStr">
        <is>
          <t>high</t>
        </is>
      </c>
      <c r="I266" t="inlineStr"/>
      <c r="J266" t="inlineStr"/>
      <c r="K266" t="inlineStr">
        <is>
          <t>Card</t>
        </is>
      </c>
      <c r="L266" t="inlineStr">
        <is>
          <t>Detailing chemicals, pads, and towels.</t>
        </is>
      </c>
    </row>
    <row r="267">
      <c r="A267" s="10" t="n">
        <v>46183</v>
      </c>
      <c r="B267" t="inlineStr">
        <is>
          <t>Checking 1234</t>
        </is>
      </c>
      <c r="C267" t="inlineStr">
        <is>
          <t>ALLY AUTO PAYMENT</t>
        </is>
      </c>
      <c r="D267" s="12" t="n">
        <v>-412.66</v>
      </c>
      <c r="E267" t="inlineStr">
        <is>
          <t>Vehicle loan payment</t>
        </is>
      </c>
      <c r="F267" s="14" t="inlineStr">
        <is>
          <t>ask</t>
        </is>
      </c>
      <c r="G267" t="inlineStr">
        <is>
          <t>R023</t>
        </is>
      </c>
      <c r="H267" t="inlineStr">
        <is>
          <t>medium</t>
        </is>
      </c>
      <c r="I267" t="inlineStr">
        <is>
          <t>ASK CLIENT</t>
        </is>
      </c>
      <c r="J267" t="inlineStr">
        <is>
          <t>Ally</t>
        </is>
      </c>
      <c r="K267" t="inlineStr">
        <is>
          <t>ACH</t>
        </is>
      </c>
      <c r="L267" t="inlineStr">
        <is>
          <t>Vehicle loan. Loan payment. Split principal (not deductible) and interest (line 16b). Need the loan statement.</t>
        </is>
      </c>
    </row>
    <row r="268">
      <c r="A268" s="10" t="n">
        <v>46184</v>
      </c>
      <c r="B268" t="inlineStr">
        <is>
          <t>Card 9876</t>
        </is>
      </c>
      <c r="C268" t="inlineStr">
        <is>
          <t>CHEMICAL GUYS ONLINE</t>
        </is>
      </c>
      <c r="D268" s="12" t="n">
        <v>-211.01</v>
      </c>
      <c r="E268" t="inlineStr">
        <is>
          <t>Supplies: detailing products</t>
        </is>
      </c>
      <c r="F268" s="14" t="inlineStr">
        <is>
          <t>22</t>
        </is>
      </c>
      <c r="G268" t="inlineStr">
        <is>
          <t>R190</t>
        </is>
      </c>
      <c r="H268" t="inlineStr">
        <is>
          <t>high</t>
        </is>
      </c>
      <c r="I268" t="inlineStr"/>
      <c r="J268" t="inlineStr"/>
      <c r="K268" t="inlineStr">
        <is>
          <t>Card</t>
        </is>
      </c>
      <c r="L268" t="inlineStr">
        <is>
          <t>Detailing chemicals, pads, and towels.</t>
        </is>
      </c>
    </row>
    <row r="269">
      <c r="A269" s="10" t="n">
        <v>46184</v>
      </c>
      <c r="B269" t="inlineStr">
        <is>
          <t>Card 9876</t>
        </is>
      </c>
      <c r="C269" t="inlineStr">
        <is>
          <t>QT 0128 FENTON MO</t>
        </is>
      </c>
      <c r="D269" s="12" t="n">
        <v>-48.67</v>
      </c>
      <c r="E269" t="inlineStr">
        <is>
          <t>Car and truck: fuel</t>
        </is>
      </c>
      <c r="F269" s="14" t="inlineStr">
        <is>
          <t>9</t>
        </is>
      </c>
      <c r="G269" t="inlineStr">
        <is>
          <t>R153</t>
        </is>
      </c>
      <c r="H269" t="inlineStr">
        <is>
          <t>high</t>
        </is>
      </c>
      <c r="I269" t="inlineStr">
        <is>
          <t>Mileage method?</t>
        </is>
      </c>
      <c r="J269" t="inlineStr"/>
      <c r="K269" t="inlineStr">
        <is>
          <t>Card</t>
        </is>
      </c>
      <c r="L269" t="inlineStr">
        <is>
          <t>Actual expense method only. If the client uses standard mileage (2026: 72.5 cents Jan 1 to Jun 30, 76 cents Jul 1 to Dec 31), do not deduct fuel separately.</t>
        </is>
      </c>
    </row>
    <row r="270">
      <c r="A270" s="10" t="n">
        <v>46184</v>
      </c>
      <c r="B270" t="inlineStr">
        <is>
          <t>Checking 1234</t>
        </is>
      </c>
      <c r="C270" t="inlineStr">
        <is>
          <t>ONLINE TRANSFER TO PERSONAL CHK XXXX5521</t>
        </is>
      </c>
      <c r="D270" s="12" t="n">
        <v>-1000</v>
      </c>
      <c r="E270" t="inlineStr">
        <is>
          <t>Owner draw</t>
        </is>
      </c>
      <c r="F270" s="14" t="inlineStr">
        <is>
          <t>owner_draw</t>
        </is>
      </c>
      <c r="G270" t="inlineStr">
        <is>
          <t>R047</t>
        </is>
      </c>
      <c r="H270" t="inlineStr">
        <is>
          <t>medium</t>
        </is>
      </c>
      <c r="I270" t="inlineStr"/>
      <c r="J270" t="inlineStr">
        <is>
          <t>Owner</t>
        </is>
      </c>
      <c r="K270" t="inlineStr">
        <is>
          <t>Transfer</t>
        </is>
      </c>
      <c r="L270" t="inlineStr">
        <is>
          <t>Money moved to the owner. Not deductible.</t>
        </is>
      </c>
    </row>
    <row r="271">
      <c r="A271" s="10" t="n">
        <v>46184</v>
      </c>
      <c r="B271" t="inlineStr">
        <is>
          <t>Checking 1234</t>
        </is>
      </c>
      <c r="C271" t="inlineStr">
        <is>
          <t>SQUARE INC DES:SQ260611 ID:T384923</t>
        </is>
      </c>
      <c r="D271" s="12" t="n">
        <v>905.35</v>
      </c>
      <c r="E271" t="inlineStr">
        <is>
          <t>Gross receipts: Square payouts</t>
        </is>
      </c>
      <c r="F271" s="14" t="inlineStr">
        <is>
          <t>income_1</t>
        </is>
      </c>
      <c r="G271" t="inlineStr">
        <is>
          <t>R031</t>
        </is>
      </c>
      <c r="H271" t="inlineStr">
        <is>
          <t>high</t>
        </is>
      </c>
      <c r="I271" t="inlineStr"/>
      <c r="J271" t="inlineStr"/>
      <c r="K271" t="inlineStr">
        <is>
          <t>Bank debit</t>
        </is>
      </c>
      <c r="L271" t="inlineStr">
        <is>
          <t>Square payout. Net of fees; compare to the 1099-K.</t>
        </is>
      </c>
    </row>
    <row r="272">
      <c r="A272" s="10" t="n">
        <v>46185</v>
      </c>
      <c r="B272" t="inlineStr">
        <is>
          <t>Card 9876</t>
        </is>
      </c>
      <c r="C272" t="inlineStr">
        <is>
          <t>WALMART SUPERCENTER #359</t>
        </is>
      </c>
      <c r="D272" s="12" t="n">
        <v>-78.56</v>
      </c>
      <c r="E272" t="inlineStr">
        <is>
          <t>Walmart purchase</t>
        </is>
      </c>
      <c r="F272" s="14" t="inlineStr">
        <is>
          <t>ask</t>
        </is>
      </c>
      <c r="G272" t="inlineStr">
        <is>
          <t>R199</t>
        </is>
      </c>
      <c r="H272" t="inlineStr">
        <is>
          <t>low</t>
        </is>
      </c>
      <c r="I272" t="inlineStr">
        <is>
          <t>ASK CLIENT</t>
        </is>
      </c>
      <c r="J272" t="inlineStr"/>
      <c r="K272" t="inlineStr">
        <is>
          <t>Card</t>
        </is>
      </c>
      <c r="L272" t="inlineStr">
        <is>
          <t>Big box or online store. Often mixed business and personal. Ask what was bought.</t>
        </is>
      </c>
    </row>
    <row r="273">
      <c r="A273" s="10" t="n">
        <v>46185</v>
      </c>
      <c r="B273" t="inlineStr">
        <is>
          <t>Card 9876</t>
        </is>
      </c>
      <c r="C273" t="inlineStr">
        <is>
          <t>YELP ADS</t>
        </is>
      </c>
      <c r="D273" s="12" t="n">
        <v>-100</v>
      </c>
      <c r="E273" t="inlineStr">
        <is>
          <t>Advertising: online ads</t>
        </is>
      </c>
      <c r="F273" s="14" t="inlineStr">
        <is>
          <t>8</t>
        </is>
      </c>
      <c r="G273" t="inlineStr">
        <is>
          <t>R081</t>
        </is>
      </c>
      <c r="H273" t="inlineStr">
        <is>
          <t>high</t>
        </is>
      </c>
      <c r="I273" t="inlineStr"/>
      <c r="J273" t="inlineStr"/>
      <c r="K273" t="inlineStr">
        <is>
          <t>Card</t>
        </is>
      </c>
      <c r="L273" t="inlineStr">
        <is>
          <t>Yelp ads.</t>
        </is>
      </c>
    </row>
    <row r="274">
      <c r="A274" s="10" t="n">
        <v>46185</v>
      </c>
      <c r="B274" t="inlineStr">
        <is>
          <t>Checking 1234</t>
        </is>
      </c>
      <c r="C274" t="inlineStr">
        <is>
          <t>SQUARE INC DES:SQ260612 ID:T332378</t>
        </is>
      </c>
      <c r="D274" s="12" t="n">
        <v>467.12</v>
      </c>
      <c r="E274" t="inlineStr">
        <is>
          <t>Gross receipts: Square payouts</t>
        </is>
      </c>
      <c r="F274" s="14" t="inlineStr">
        <is>
          <t>income_1</t>
        </is>
      </c>
      <c r="G274" t="inlineStr">
        <is>
          <t>R031</t>
        </is>
      </c>
      <c r="H274" t="inlineStr">
        <is>
          <t>high</t>
        </is>
      </c>
      <c r="I274" t="inlineStr"/>
      <c r="J274" t="inlineStr"/>
      <c r="K274" t="inlineStr">
        <is>
          <t>Bank debit</t>
        </is>
      </c>
      <c r="L274" t="inlineStr">
        <is>
          <t>Square payout. Net of fees; compare to the 1099-K.</t>
        </is>
      </c>
    </row>
    <row r="275">
      <c r="A275" s="10" t="n">
        <v>46187</v>
      </c>
      <c r="B275" t="inlineStr">
        <is>
          <t>Card 9876</t>
        </is>
      </c>
      <c r="C275" t="inlineStr">
        <is>
          <t>QT 0417 ST LOUIS MO</t>
        </is>
      </c>
      <c r="D275" s="12" t="n">
        <v>-42.97</v>
      </c>
      <c r="E275" t="inlineStr">
        <is>
          <t>Car and truck: fuel</t>
        </is>
      </c>
      <c r="F275" s="14" t="inlineStr">
        <is>
          <t>9</t>
        </is>
      </c>
      <c r="G275" t="inlineStr">
        <is>
          <t>R153</t>
        </is>
      </c>
      <c r="H275" t="inlineStr">
        <is>
          <t>high</t>
        </is>
      </c>
      <c r="I275" t="inlineStr">
        <is>
          <t>Mileage method?</t>
        </is>
      </c>
      <c r="J275" t="inlineStr"/>
      <c r="K275" t="inlineStr">
        <is>
          <t>Card</t>
        </is>
      </c>
      <c r="L275" t="inlineStr">
        <is>
          <t>Actual expense method only. If the client uses standard mileage (2026: 72.5 cents Jan 1 to Jun 30, 76 cents Jul 1 to Dec 31), do not deduct fuel separately.</t>
        </is>
      </c>
    </row>
    <row r="276">
      <c r="A276" s="10" t="n">
        <v>46188</v>
      </c>
      <c r="B276" t="inlineStr">
        <is>
          <t>Card 9876</t>
        </is>
      </c>
      <c r="C276" t="inlineStr">
        <is>
          <t>AMAZON MKTPL*D58174</t>
        </is>
      </c>
      <c r="D276" s="12" t="n">
        <v>-43.73</v>
      </c>
      <c r="E276" t="inlineStr">
        <is>
          <t>Amazon purchase</t>
        </is>
      </c>
      <c r="F276" s="14" t="inlineStr">
        <is>
          <t>ask</t>
        </is>
      </c>
      <c r="G276" t="inlineStr">
        <is>
          <t>R198</t>
        </is>
      </c>
      <c r="H276" t="inlineStr">
        <is>
          <t>low</t>
        </is>
      </c>
      <c r="I276" t="inlineStr">
        <is>
          <t>ASK CLIENT</t>
        </is>
      </c>
      <c r="J276" t="inlineStr"/>
      <c r="K276" t="inlineStr">
        <is>
          <t>Card</t>
        </is>
      </c>
      <c r="L276" t="inlineStr">
        <is>
          <t>Big box or online store. Often mixed business and personal. Ask what was bought.</t>
        </is>
      </c>
    </row>
    <row r="277">
      <c r="A277" s="10" t="n">
        <v>46188</v>
      </c>
      <c r="B277" t="inlineStr">
        <is>
          <t>Checking 1234</t>
        </is>
      </c>
      <c r="C277" t="inlineStr">
        <is>
          <t>IRS USATAXPYMT 270</t>
        </is>
      </c>
      <c r="D277" s="12" t="n">
        <v>-1800</v>
      </c>
      <c r="E277" t="inlineStr">
        <is>
          <t>Federal income tax payment</t>
        </is>
      </c>
      <c r="F277" s="14" t="inlineStr">
        <is>
          <t>not_sched_c</t>
        </is>
      </c>
      <c r="G277" t="inlineStr">
        <is>
          <t>R061</t>
        </is>
      </c>
      <c r="H277" t="inlineStr">
        <is>
          <t>high</t>
        </is>
      </c>
      <c r="I277" t="inlineStr"/>
      <c r="J277" t="inlineStr">
        <is>
          <t>IRS</t>
        </is>
      </c>
      <c r="K277" t="inlineStr">
        <is>
          <t>Bank debit</t>
        </is>
      </c>
      <c r="L277" t="inlineStr">
        <is>
          <t>Owner's federal income tax. Not a Schedule C expense.</t>
        </is>
      </c>
    </row>
    <row r="278">
      <c r="A278" s="10" t="n">
        <v>46189</v>
      </c>
      <c r="B278" t="inlineStr">
        <is>
          <t>Card 9876</t>
        </is>
      </c>
      <c r="C278" t="inlineStr">
        <is>
          <t>IMO'S PIZZA #45 SOUTH CITY</t>
        </is>
      </c>
      <c r="D278" s="12" t="n">
        <v>-13.99</v>
      </c>
      <c r="E278" t="inlineStr">
        <is>
          <t>Meals: restaurant</t>
        </is>
      </c>
      <c r="F278" s="14" t="inlineStr">
        <is>
          <t>24b</t>
        </is>
      </c>
      <c r="G278" t="inlineStr">
        <is>
          <t>R302</t>
        </is>
      </c>
      <c r="H278" t="inlineStr">
        <is>
          <t>medium</t>
        </is>
      </c>
      <c r="I278" t="inlineStr">
        <is>
          <t>Meals 50%</t>
        </is>
      </c>
      <c r="J278" t="inlineStr"/>
      <c r="K278" t="inlineStr">
        <is>
          <t>Card</t>
        </is>
      </c>
      <c r="L278" t="inlineStr">
        <is>
          <t>Meals. 50% deductible. Confirm business purpose and who attended.</t>
        </is>
      </c>
    </row>
    <row r="279">
      <c r="A279" s="10" t="n">
        <v>46189</v>
      </c>
      <c r="B279" t="inlineStr">
        <is>
          <t>Card 9876</t>
        </is>
      </c>
      <c r="C279" t="inlineStr">
        <is>
          <t>PHILLIPS 66 1182 KIRKWOOD MO</t>
        </is>
      </c>
      <c r="D279" s="12" t="n">
        <v>-63.51</v>
      </c>
      <c r="E279" t="inlineStr">
        <is>
          <t>Car and truck: fuel</t>
        </is>
      </c>
      <c r="F279" s="14" t="inlineStr">
        <is>
          <t>9</t>
        </is>
      </c>
      <c r="G279" t="inlineStr">
        <is>
          <t>R147</t>
        </is>
      </c>
      <c r="H279" t="inlineStr">
        <is>
          <t>high</t>
        </is>
      </c>
      <c r="I279" t="inlineStr">
        <is>
          <t>Mileage method?</t>
        </is>
      </c>
      <c r="J279" t="inlineStr"/>
      <c r="K279" t="inlineStr">
        <is>
          <t>Card</t>
        </is>
      </c>
      <c r="L279" t="inlineStr">
        <is>
          <t>Actual expense method only. If the client uses standard mileage (2026: 72.5 cents Jan 1 to Jun 30, 76 cents Jul 1 to Dec 31), do not deduct fuel separately.</t>
        </is>
      </c>
    </row>
    <row r="280">
      <c r="A280" s="10" t="n">
        <v>46189</v>
      </c>
      <c r="B280" t="inlineStr">
        <is>
          <t>Card 9876</t>
        </is>
      </c>
      <c r="C280" t="inlineStr">
        <is>
          <t>TST* PAPPY'S SMOKEHOUSE</t>
        </is>
      </c>
      <c r="D280" s="12" t="n">
        <v>-45.33</v>
      </c>
      <c r="E280" t="inlineStr">
        <is>
          <t>Meals: restaurant</t>
        </is>
      </c>
      <c r="F280" s="14" t="inlineStr">
        <is>
          <t>24b</t>
        </is>
      </c>
      <c r="G280" t="inlineStr">
        <is>
          <t>R303</t>
        </is>
      </c>
      <c r="H280" t="inlineStr">
        <is>
          <t>medium</t>
        </is>
      </c>
      <c r="I280" t="inlineStr">
        <is>
          <t>Meals 50%</t>
        </is>
      </c>
      <c r="J280" t="inlineStr"/>
      <c r="K280" t="inlineStr">
        <is>
          <t>Card</t>
        </is>
      </c>
      <c r="L280" t="inlineStr">
        <is>
          <t>Meals. 50% deductible. Confirm business purpose and who attended.</t>
        </is>
      </c>
    </row>
    <row r="281">
      <c r="A281" s="10" t="n">
        <v>46189</v>
      </c>
      <c r="B281" t="inlineStr">
        <is>
          <t>Card 9876</t>
        </is>
      </c>
      <c r="C281" t="inlineStr">
        <is>
          <t>VERIZON WIRELESS</t>
        </is>
      </c>
      <c r="D281" s="12" t="n">
        <v>-92.15000000000001</v>
      </c>
      <c r="E281" t="inlineStr">
        <is>
          <t>Utilities: phone</t>
        </is>
      </c>
      <c r="F281" s="14" t="inlineStr">
        <is>
          <t>25</t>
        </is>
      </c>
      <c r="G281" t="inlineStr">
        <is>
          <t>R231</t>
        </is>
      </c>
      <c r="H281" t="inlineStr">
        <is>
          <t>medium</t>
        </is>
      </c>
      <c r="I281" t="inlineStr"/>
      <c r="J281" t="inlineStr"/>
      <c r="K281" t="inlineStr">
        <is>
          <t>Card</t>
        </is>
      </c>
      <c r="L281" t="inlineStr">
        <is>
          <t>Phone or internet. Business share only if the line is also personal.</t>
        </is>
      </c>
    </row>
    <row r="282">
      <c r="A282" s="10" t="n">
        <v>46189</v>
      </c>
      <c r="B282" t="inlineStr">
        <is>
          <t>Checking 1234</t>
        </is>
      </c>
      <c r="C282" t="inlineStr">
        <is>
          <t>SQUARE INC DES:SQ260616 ID:T378106</t>
        </is>
      </c>
      <c r="D282" s="12" t="n">
        <v>517.1900000000001</v>
      </c>
      <c r="E282" t="inlineStr">
        <is>
          <t>Gross receipts: Square payouts</t>
        </is>
      </c>
      <c r="F282" s="14" t="inlineStr">
        <is>
          <t>income_1</t>
        </is>
      </c>
      <c r="G282" t="inlineStr">
        <is>
          <t>R031</t>
        </is>
      </c>
      <c r="H282" t="inlineStr">
        <is>
          <t>high</t>
        </is>
      </c>
      <c r="I282" t="inlineStr"/>
      <c r="J282" t="inlineStr"/>
      <c r="K282" t="inlineStr">
        <is>
          <t>Bank debit</t>
        </is>
      </c>
      <c r="L282" t="inlineStr">
        <is>
          <t>Square payout. Net of fees; compare to the 1099-K.</t>
        </is>
      </c>
    </row>
    <row r="283">
      <c r="A283" s="10" t="n">
        <v>46190</v>
      </c>
      <c r="B283" t="inlineStr">
        <is>
          <t>Card 9876</t>
        </is>
      </c>
      <c r="C283" t="inlineStr">
        <is>
          <t>IMO'S PIZZA #45 SOUTH CITY</t>
        </is>
      </c>
      <c r="D283" s="12" t="n">
        <v>-41.77</v>
      </c>
      <c r="E283" t="inlineStr">
        <is>
          <t>Meals: restaurant</t>
        </is>
      </c>
      <c r="F283" s="14" t="inlineStr">
        <is>
          <t>24b</t>
        </is>
      </c>
      <c r="G283" t="inlineStr">
        <is>
          <t>R302</t>
        </is>
      </c>
      <c r="H283" t="inlineStr">
        <is>
          <t>medium</t>
        </is>
      </c>
      <c r="I283" t="inlineStr">
        <is>
          <t>Meals 50%</t>
        </is>
      </c>
      <c r="J283" t="inlineStr"/>
      <c r="K283" t="inlineStr">
        <is>
          <t>Card</t>
        </is>
      </c>
      <c r="L283" t="inlineStr">
        <is>
          <t>Meals. 50% deductible. Confirm business purpose and who attended.</t>
        </is>
      </c>
    </row>
    <row r="284">
      <c r="A284" s="10" t="n">
        <v>46190</v>
      </c>
      <c r="B284" t="inlineStr">
        <is>
          <t>Card 9876</t>
        </is>
      </c>
      <c r="C284" t="inlineStr">
        <is>
          <t>PHILLIPS 66 1182 KIRKWOOD MO</t>
        </is>
      </c>
      <c r="D284" s="12" t="n">
        <v>-60.33</v>
      </c>
      <c r="E284" t="inlineStr">
        <is>
          <t>Car and truck: fuel</t>
        </is>
      </c>
      <c r="F284" s="14" t="inlineStr">
        <is>
          <t>9</t>
        </is>
      </c>
      <c r="G284" t="inlineStr">
        <is>
          <t>R147</t>
        </is>
      </c>
      <c r="H284" t="inlineStr">
        <is>
          <t>high</t>
        </is>
      </c>
      <c r="I284" t="inlineStr">
        <is>
          <t>Mileage method?</t>
        </is>
      </c>
      <c r="J284" t="inlineStr"/>
      <c r="K284" t="inlineStr">
        <is>
          <t>Card</t>
        </is>
      </c>
      <c r="L284" t="inlineStr">
        <is>
          <t>Actual expense method only. If the client uses standard mileage (2026: 72.5 cents Jan 1 to Jun 30, 76 cents Jul 1 to Dec 31), do not deduct fuel separately.</t>
        </is>
      </c>
    </row>
    <row r="285">
      <c r="A285" s="10" t="n">
        <v>46190</v>
      </c>
      <c r="B285" t="inlineStr">
        <is>
          <t>Card 9876</t>
        </is>
      </c>
      <c r="C285" t="inlineStr">
        <is>
          <t>SCHNUCKS #468 ST LOUIS</t>
        </is>
      </c>
      <c r="D285" s="12" t="n">
        <v>-44.49</v>
      </c>
      <c r="E285" t="inlineStr">
        <is>
          <t>Grocery store</t>
        </is>
      </c>
      <c r="F285" s="14" t="inlineStr">
        <is>
          <t>ask</t>
        </is>
      </c>
      <c r="G285" t="inlineStr">
        <is>
          <t>R311</t>
        </is>
      </c>
      <c r="H285" t="inlineStr">
        <is>
          <t>low</t>
        </is>
      </c>
      <c r="I285" t="inlineStr">
        <is>
          <t>ASK CLIENT</t>
        </is>
      </c>
      <c r="J285" t="inlineStr"/>
      <c r="K285" t="inlineStr">
        <is>
          <t>Card</t>
        </is>
      </c>
      <c r="L285" t="inlineStr">
        <is>
          <t>Grocery store. Usually personal. Ask what was bought.</t>
        </is>
      </c>
    </row>
    <row r="286">
      <c r="A286" s="10" t="n">
        <v>46190</v>
      </c>
      <c r="B286" t="inlineStr">
        <is>
          <t>Checking 1234</t>
        </is>
      </c>
      <c r="C286" t="inlineStr">
        <is>
          <t>SQUARE INC DES:SQ260617 ID:T391702</t>
        </is>
      </c>
      <c r="D286" s="12" t="n">
        <v>639.24</v>
      </c>
      <c r="E286" t="inlineStr">
        <is>
          <t>Gross receipts: Square payouts</t>
        </is>
      </c>
      <c r="F286" s="14" t="inlineStr">
        <is>
          <t>income_1</t>
        </is>
      </c>
      <c r="G286" t="inlineStr">
        <is>
          <t>R031</t>
        </is>
      </c>
      <c r="H286" t="inlineStr">
        <is>
          <t>high</t>
        </is>
      </c>
      <c r="I286" t="inlineStr"/>
      <c r="J286" t="inlineStr"/>
      <c r="K286" t="inlineStr">
        <is>
          <t>Bank debit</t>
        </is>
      </c>
      <c r="L286" t="inlineStr">
        <is>
          <t>Square payout. Net of fees; compare to the 1099-K.</t>
        </is>
      </c>
    </row>
    <row r="287">
      <c r="A287" s="10" t="n">
        <v>46191</v>
      </c>
      <c r="B287" t="inlineStr">
        <is>
          <t>Checking 1234</t>
        </is>
      </c>
      <c r="C287" t="inlineStr">
        <is>
          <t>ACH CREDIT ARCHWAY FLEET SVCS INV 2606</t>
        </is>
      </c>
      <c r="D287" s="12" t="n">
        <v>1438.38</v>
      </c>
      <c r="E287" t="inlineStr">
        <is>
          <t>Electronic deposit</t>
        </is>
      </c>
      <c r="F287" s="14" t="inlineStr">
        <is>
          <t>ask</t>
        </is>
      </c>
      <c r="G287" t="inlineStr">
        <is>
          <t>R326</t>
        </is>
      </c>
      <c r="H287" t="inlineStr">
        <is>
          <t>low</t>
        </is>
      </c>
      <c r="I287" t="inlineStr">
        <is>
          <t>ASK CLIENT</t>
        </is>
      </c>
      <c r="J287" t="inlineStr">
        <is>
          <t>Archway Fleet Services</t>
        </is>
      </c>
      <c r="K287" t="inlineStr">
        <is>
          <t>Bank debit</t>
        </is>
      </c>
      <c r="L287" t="inlineStr">
        <is>
          <t>Electronic deposit. Customer payment, refund, loan, or owner money? Ask.</t>
        </is>
      </c>
    </row>
    <row r="288">
      <c r="A288" s="10" t="n">
        <v>46192</v>
      </c>
      <c r="B288" t="inlineStr">
        <is>
          <t>Card 9876</t>
        </is>
      </c>
      <c r="C288" t="inlineStr">
        <is>
          <t>NETFLIX.COM</t>
        </is>
      </c>
      <c r="D288" s="12" t="n">
        <v>-15.49</v>
      </c>
      <c r="E288" t="inlineStr">
        <is>
          <t>Streaming</t>
        </is>
      </c>
      <c r="F288" s="14" t="inlineStr">
        <is>
          <t>ask</t>
        </is>
      </c>
      <c r="G288" t="inlineStr">
        <is>
          <t>R228</t>
        </is>
      </c>
      <c r="H288" t="inlineStr">
        <is>
          <t>low</t>
        </is>
      </c>
      <c r="I288" t="inlineStr">
        <is>
          <t>ASK CLIENT</t>
        </is>
      </c>
      <c r="J288" t="inlineStr"/>
      <c r="K288" t="inlineStr">
        <is>
          <t>Card</t>
        </is>
      </c>
      <c r="L288" t="inlineStr">
        <is>
          <t>Streaming service. Usually personal.</t>
        </is>
      </c>
    </row>
    <row r="289">
      <c r="A289" s="10" t="n">
        <v>46193</v>
      </c>
      <c r="B289" t="inlineStr">
        <is>
          <t>Checking 1234</t>
        </is>
      </c>
      <c r="C289" t="inlineStr">
        <is>
          <t>ZELLE TO DESHAWN KELLER</t>
        </is>
      </c>
      <c r="D289" s="12" t="n">
        <v>-202.02</v>
      </c>
      <c r="E289" t="inlineStr">
        <is>
          <t>Zelle sent</t>
        </is>
      </c>
      <c r="F289" s="14" t="inlineStr">
        <is>
          <t>ask</t>
        </is>
      </c>
      <c r="G289" t="inlineStr">
        <is>
          <t>R052</t>
        </is>
      </c>
      <c r="H289" t="inlineStr">
        <is>
          <t>low</t>
        </is>
      </c>
      <c r="I289" t="inlineStr">
        <is>
          <t>ASK CLIENT; 1099 watch</t>
        </is>
      </c>
      <c r="J289" t="inlineStr">
        <is>
          <t>Deshawn Keller</t>
        </is>
      </c>
      <c r="K289" t="inlineStr">
        <is>
          <t>Zelle</t>
        </is>
      </c>
      <c r="L289" t="inlineStr">
        <is>
          <t>Person-to-person payment. Ask who it was and why. Business service payees may need a 1099-NEC.</t>
        </is>
      </c>
    </row>
    <row r="290">
      <c r="A290" s="10" t="n">
        <v>46194</v>
      </c>
      <c r="B290" t="inlineStr">
        <is>
          <t>Card 9876</t>
        </is>
      </c>
      <c r="C290" t="inlineStr">
        <is>
          <t>PARKMOBILE</t>
        </is>
      </c>
      <c r="D290" s="12" t="n">
        <v>-8.93</v>
      </c>
      <c r="E290" t="inlineStr">
        <is>
          <t>Car and truck: parking</t>
        </is>
      </c>
      <c r="F290" s="14" t="inlineStr">
        <is>
          <t>9</t>
        </is>
      </c>
      <c r="G290" t="inlineStr">
        <is>
          <t>R171</t>
        </is>
      </c>
      <c r="H290" t="inlineStr">
        <is>
          <t>high</t>
        </is>
      </c>
      <c r="I290" t="inlineStr"/>
      <c r="J290" t="inlineStr"/>
      <c r="K290" t="inlineStr">
        <is>
          <t>Card</t>
        </is>
      </c>
      <c r="L290" t="inlineStr">
        <is>
          <t>Business parking. Deductible even with standard mileage. If on an overnight trip, line 24a.</t>
        </is>
      </c>
    </row>
    <row r="291">
      <c r="A291" s="10" t="n">
        <v>46195</v>
      </c>
      <c r="B291" t="inlineStr">
        <is>
          <t>Checking 1234</t>
        </is>
      </c>
      <c r="C291" t="inlineStr">
        <is>
          <t>STRIPE TRANSFER ST-J1789Q</t>
        </is>
      </c>
      <c r="D291" s="12" t="n">
        <v>1354.9</v>
      </c>
      <c r="E291" t="inlineStr">
        <is>
          <t>Gross receipts: Stripe payouts</t>
        </is>
      </c>
      <c r="F291" s="14" t="inlineStr">
        <is>
          <t>income_1</t>
        </is>
      </c>
      <c r="G291" t="inlineStr">
        <is>
          <t>R030</t>
        </is>
      </c>
      <c r="H291" t="inlineStr">
        <is>
          <t>high</t>
        </is>
      </c>
      <c r="I291" t="inlineStr"/>
      <c r="J291" t="inlineStr"/>
      <c r="K291" t="inlineStr">
        <is>
          <t>Bank debit</t>
        </is>
      </c>
      <c r="L291" t="inlineStr">
        <is>
          <t>Stripe payout. Payouts are net of fees; preparer may gross up using the 1099-K.</t>
        </is>
      </c>
    </row>
    <row r="292">
      <c r="A292" s="10" t="n">
        <v>46196</v>
      </c>
      <c r="B292" t="inlineStr">
        <is>
          <t>Checking 1234</t>
        </is>
      </c>
      <c r="C292" t="inlineStr">
        <is>
          <t>SQUARE INC DES:SQ260623 ID:T388409</t>
        </is>
      </c>
      <c r="D292" s="12" t="n">
        <v>542.03</v>
      </c>
      <c r="E292" t="inlineStr">
        <is>
          <t>Gross receipts: Square payouts</t>
        </is>
      </c>
      <c r="F292" s="14" t="inlineStr">
        <is>
          <t>income_1</t>
        </is>
      </c>
      <c r="G292" t="inlineStr">
        <is>
          <t>R031</t>
        </is>
      </c>
      <c r="H292" t="inlineStr">
        <is>
          <t>high</t>
        </is>
      </c>
      <c r="I292" t="inlineStr"/>
      <c r="J292" t="inlineStr"/>
      <c r="K292" t="inlineStr">
        <is>
          <t>Bank debit</t>
        </is>
      </c>
      <c r="L292" t="inlineStr">
        <is>
          <t>Square payout. Net of fees; compare to the 1099-K.</t>
        </is>
      </c>
    </row>
    <row r="293">
      <c r="A293" s="10" t="n">
        <v>46196</v>
      </c>
      <c r="B293" t="inlineStr">
        <is>
          <t>Checking 1234</t>
        </is>
      </c>
      <c r="C293" t="inlineStr">
        <is>
          <t>ZELLE FROM TASHA GREENE</t>
        </is>
      </c>
      <c r="D293" s="12" t="n">
        <v>194.19</v>
      </c>
      <c r="E293" t="inlineStr">
        <is>
          <t>Zelle received</t>
        </is>
      </c>
      <c r="F293" s="14" t="inlineStr">
        <is>
          <t>ask</t>
        </is>
      </c>
      <c r="G293" t="inlineStr">
        <is>
          <t>R051</t>
        </is>
      </c>
      <c r="H293" t="inlineStr">
        <is>
          <t>low</t>
        </is>
      </c>
      <c r="I293" t="inlineStr">
        <is>
          <t>ASK CLIENT</t>
        </is>
      </c>
      <c r="J293" t="inlineStr">
        <is>
          <t>Tasha Greene</t>
        </is>
      </c>
      <c r="K293" t="inlineStr">
        <is>
          <t>Zelle</t>
        </is>
      </c>
      <c r="L293" t="inlineStr">
        <is>
          <t>Zelle received. Customer payment, loan, or personal money? Ask.</t>
        </is>
      </c>
    </row>
    <row r="294">
      <c r="A294" s="10" t="n">
        <v>46197</v>
      </c>
      <c r="B294" t="inlineStr">
        <is>
          <t>Card 9876</t>
        </is>
      </c>
      <c r="C294" t="inlineStr">
        <is>
          <t>CASEY'S #3412 ARNOLD MO</t>
        </is>
      </c>
      <c r="D294" s="12" t="n">
        <v>-77.51000000000001</v>
      </c>
      <c r="E294" t="inlineStr">
        <is>
          <t>Car and truck: fuel</t>
        </is>
      </c>
      <c r="F294" s="14" t="inlineStr">
        <is>
          <t>9</t>
        </is>
      </c>
      <c r="G294" t="inlineStr">
        <is>
          <t>R154</t>
        </is>
      </c>
      <c r="H294" t="inlineStr">
        <is>
          <t>high</t>
        </is>
      </c>
      <c r="I294" t="inlineStr">
        <is>
          <t>Mileage method?</t>
        </is>
      </c>
      <c r="J294" t="inlineStr"/>
      <c r="K294" t="inlineStr">
        <is>
          <t>Card</t>
        </is>
      </c>
      <c r="L294" t="inlineStr">
        <is>
          <t>Actual expense method only. If the client uses standard mileage (2026: 72.5 cents Jan 1 to Jun 30, 76 cents Jul 1 to Dec 31), do not deduct fuel separately.</t>
        </is>
      </c>
    </row>
    <row r="295">
      <c r="A295" s="10" t="n">
        <v>46197</v>
      </c>
      <c r="B295" t="inlineStr">
        <is>
          <t>Checking 1234</t>
        </is>
      </c>
      <c r="C295" t="inlineStr">
        <is>
          <t>ZELLE FROM MARK FENWICK</t>
        </is>
      </c>
      <c r="D295" s="12" t="n">
        <v>242.89</v>
      </c>
      <c r="E295" t="inlineStr">
        <is>
          <t>Zelle received</t>
        </is>
      </c>
      <c r="F295" s="14" t="inlineStr">
        <is>
          <t>ask</t>
        </is>
      </c>
      <c r="G295" t="inlineStr">
        <is>
          <t>R051</t>
        </is>
      </c>
      <c r="H295" t="inlineStr">
        <is>
          <t>low</t>
        </is>
      </c>
      <c r="I295" t="inlineStr">
        <is>
          <t>ASK CLIENT</t>
        </is>
      </c>
      <c r="J295" t="inlineStr">
        <is>
          <t>Mark Fenwick</t>
        </is>
      </c>
      <c r="K295" t="inlineStr">
        <is>
          <t>Zelle</t>
        </is>
      </c>
      <c r="L295" t="inlineStr">
        <is>
          <t>Zelle received. Customer payment, loan, or personal money? Ask.</t>
        </is>
      </c>
    </row>
    <row r="296">
      <c r="A296" s="10" t="n">
        <v>46198</v>
      </c>
      <c r="B296" t="inlineStr">
        <is>
          <t>Checking 1234</t>
        </is>
      </c>
      <c r="C296" t="inlineStr">
        <is>
          <t>ONLINE TRANSFER TO PERSONAL CHK XXXX5521</t>
        </is>
      </c>
      <c r="D296" s="12" t="n">
        <v>-1500</v>
      </c>
      <c r="E296" t="inlineStr">
        <is>
          <t>Owner draw</t>
        </is>
      </c>
      <c r="F296" s="14" t="inlineStr">
        <is>
          <t>owner_draw</t>
        </is>
      </c>
      <c r="G296" t="inlineStr">
        <is>
          <t>R047</t>
        </is>
      </c>
      <c r="H296" t="inlineStr">
        <is>
          <t>medium</t>
        </is>
      </c>
      <c r="I296" t="inlineStr"/>
      <c r="J296" t="inlineStr">
        <is>
          <t>Owner</t>
        </is>
      </c>
      <c r="K296" t="inlineStr">
        <is>
          <t>Transfer</t>
        </is>
      </c>
      <c r="L296" t="inlineStr">
        <is>
          <t>Money moved to the owner. Not deductible.</t>
        </is>
      </c>
    </row>
    <row r="297">
      <c r="A297" s="10" t="n">
        <v>46200</v>
      </c>
      <c r="B297" t="inlineStr">
        <is>
          <t>Card 9876</t>
        </is>
      </c>
      <c r="C297" t="inlineStr">
        <is>
          <t>AMAZON MKTPL*G49854</t>
        </is>
      </c>
      <c r="D297" s="12" t="n">
        <v>-37.92</v>
      </c>
      <c r="E297" t="inlineStr">
        <is>
          <t>Amazon purchase</t>
        </is>
      </c>
      <c r="F297" s="14" t="inlineStr">
        <is>
          <t>ask</t>
        </is>
      </c>
      <c r="G297" t="inlineStr">
        <is>
          <t>R198</t>
        </is>
      </c>
      <c r="H297" t="inlineStr">
        <is>
          <t>low</t>
        </is>
      </c>
      <c r="I297" t="inlineStr">
        <is>
          <t>ASK CLIENT</t>
        </is>
      </c>
      <c r="J297" t="inlineStr"/>
      <c r="K297" t="inlineStr">
        <is>
          <t>Card</t>
        </is>
      </c>
      <c r="L297" t="inlineStr">
        <is>
          <t>Big box or online store. Often mixed business and personal. Ask what was bought.</t>
        </is>
      </c>
    </row>
    <row r="298">
      <c r="A298" s="10" t="n">
        <v>46200</v>
      </c>
      <c r="B298" t="inlineStr">
        <is>
          <t>Checking 1234</t>
        </is>
      </c>
      <c r="C298" t="inlineStr">
        <is>
          <t>SQUARE INC DES:SQ260627 ID:T319110</t>
        </is>
      </c>
      <c r="D298" s="12" t="n">
        <v>838.15</v>
      </c>
      <c r="E298" t="inlineStr">
        <is>
          <t>Gross receipts: Square payouts</t>
        </is>
      </c>
      <c r="F298" s="14" t="inlineStr">
        <is>
          <t>income_1</t>
        </is>
      </c>
      <c r="G298" t="inlineStr">
        <is>
          <t>R031</t>
        </is>
      </c>
      <c r="H298" t="inlineStr">
        <is>
          <t>high</t>
        </is>
      </c>
      <c r="I298" t="inlineStr"/>
      <c r="J298" t="inlineStr"/>
      <c r="K298" t="inlineStr">
        <is>
          <t>Bank debit</t>
        </is>
      </c>
      <c r="L298" t="inlineStr">
        <is>
          <t>Square payout. Net of fees; compare to the 1099-K.</t>
        </is>
      </c>
    </row>
    <row r="299">
      <c r="A299" s="10" t="n">
        <v>46204</v>
      </c>
      <c r="B299" t="inlineStr">
        <is>
          <t>Checking 1234</t>
        </is>
      </c>
      <c r="C299" t="inlineStr">
        <is>
          <t>ACH DEBIT GARAGE RENT T WILLIAMS</t>
        </is>
      </c>
      <c r="D299" s="12" t="n">
        <v>-650</v>
      </c>
      <c r="E299" t="inlineStr">
        <is>
          <t>Rent: business property</t>
        </is>
      </c>
      <c r="F299" s="14" t="inlineStr">
        <is>
          <t>20b</t>
        </is>
      </c>
      <c r="G299" t="inlineStr">
        <is>
          <t>R182</t>
        </is>
      </c>
      <c r="H299" t="inlineStr">
        <is>
          <t>high</t>
        </is>
      </c>
      <c r="I299" t="inlineStr">
        <is>
          <t>1099 watch</t>
        </is>
      </c>
      <c r="J299" t="inlineStr">
        <is>
          <t>T. Williams (garage landlord)</t>
        </is>
      </c>
      <c r="K299" t="inlineStr">
        <is>
          <t>ACH</t>
        </is>
      </c>
      <c r="L299" t="inlineStr">
        <is>
          <t>Business rent. Paid by check or ACH to an individual or non-corporate landlord: check the 1099-MISC watchlist.</t>
        </is>
      </c>
    </row>
    <row r="300">
      <c r="A300" s="10" t="n">
        <v>46205</v>
      </c>
      <c r="B300" t="inlineStr">
        <is>
          <t>Card 9876</t>
        </is>
      </c>
      <c r="C300" t="inlineStr">
        <is>
          <t>GOOGLE *GSUITE_GATEWAYMOBIL</t>
        </is>
      </c>
      <c r="D300" s="12" t="n">
        <v>-7.2</v>
      </c>
      <c r="E300" t="inlineStr">
        <is>
          <t>Software: Google Workspace</t>
        </is>
      </c>
      <c r="F300" s="14" t="inlineStr">
        <is>
          <t>27a</t>
        </is>
      </c>
      <c r="G300" t="inlineStr">
        <is>
          <t>R211</t>
        </is>
      </c>
      <c r="H300" t="inlineStr">
        <is>
          <t>high</t>
        </is>
      </c>
      <c r="I300" t="inlineStr"/>
      <c r="J300" t="inlineStr"/>
      <c r="K300" t="inlineStr">
        <is>
          <t>Card</t>
        </is>
      </c>
      <c r="L300" t="inlineStr">
        <is>
          <t>Software subscription. Some preparers use line 18 instead. Keep it consistent.</t>
        </is>
      </c>
    </row>
    <row r="301">
      <c r="A301" s="10" t="n">
        <v>46205</v>
      </c>
      <c r="B301" t="inlineStr">
        <is>
          <t>Card 9876</t>
        </is>
      </c>
      <c r="C301" t="inlineStr">
        <is>
          <t>JOBBER SOFTWARE</t>
        </is>
      </c>
      <c r="D301" s="12" t="n">
        <v>-69</v>
      </c>
      <c r="E301" t="inlineStr">
        <is>
          <t>Software: scheduling and CRM</t>
        </is>
      </c>
      <c r="F301" s="14" t="inlineStr">
        <is>
          <t>27a</t>
        </is>
      </c>
      <c r="G301" t="inlineStr">
        <is>
          <t>R220</t>
        </is>
      </c>
      <c r="H301" t="inlineStr">
        <is>
          <t>high</t>
        </is>
      </c>
      <c r="I301" t="inlineStr"/>
      <c r="J301" t="inlineStr"/>
      <c r="K301" t="inlineStr">
        <is>
          <t>Card</t>
        </is>
      </c>
      <c r="L301" t="inlineStr">
        <is>
          <t>Software subscription. Some preparers use line 18 instead. Keep it consistent.</t>
        </is>
      </c>
    </row>
    <row r="302">
      <c r="A302" s="10" t="n">
        <v>46206</v>
      </c>
      <c r="B302" t="inlineStr">
        <is>
          <t>Card 9876</t>
        </is>
      </c>
      <c r="C302" t="inlineStr">
        <is>
          <t>GOOGLE *ADS1618381053</t>
        </is>
      </c>
      <c r="D302" s="12" t="n">
        <v>-269.6</v>
      </c>
      <c r="E302" t="inlineStr">
        <is>
          <t>Advertising: online ads</t>
        </is>
      </c>
      <c r="F302" s="14" t="inlineStr">
        <is>
          <t>8</t>
        </is>
      </c>
      <c r="G302" t="inlineStr">
        <is>
          <t>R079</t>
        </is>
      </c>
      <c r="H302" t="inlineStr">
        <is>
          <t>high</t>
        </is>
      </c>
      <c r="I302" t="inlineStr"/>
      <c r="J302" t="inlineStr"/>
      <c r="K302" t="inlineStr">
        <is>
          <t>Card</t>
        </is>
      </c>
      <c r="L302" t="inlineStr">
        <is>
          <t>Google Ads.</t>
        </is>
      </c>
    </row>
    <row r="303">
      <c r="A303" s="10" t="n">
        <v>46206</v>
      </c>
      <c r="B303" t="inlineStr">
        <is>
          <t>Checking 1234</t>
        </is>
      </c>
      <c r="C303" t="inlineStr">
        <is>
          <t>NEXT INSURANCE PREMIUM</t>
        </is>
      </c>
      <c r="D303" s="12" t="n">
        <v>-48.2</v>
      </c>
      <c r="E303" t="inlineStr">
        <is>
          <t>Insurance: business policy</t>
        </is>
      </c>
      <c r="F303" s="14" t="inlineStr">
        <is>
          <t>15</t>
        </is>
      </c>
      <c r="G303" t="inlineStr">
        <is>
          <t>R123</t>
        </is>
      </c>
      <c r="H303" t="inlineStr">
        <is>
          <t>high</t>
        </is>
      </c>
      <c r="I303" t="inlineStr"/>
      <c r="J303" t="inlineStr">
        <is>
          <t>Next Insurance</t>
        </is>
      </c>
      <c r="K303" t="inlineStr">
        <is>
          <t>ACH</t>
        </is>
      </c>
      <c r="L303" t="inlineStr">
        <is>
          <t>Business insurer.</t>
        </is>
      </c>
    </row>
    <row r="304">
      <c r="A304" s="10" t="n">
        <v>46207</v>
      </c>
      <c r="B304" t="inlineStr">
        <is>
          <t>Card 9876</t>
        </is>
      </c>
      <c r="C304" t="inlineStr">
        <is>
          <t>INTUIT *QBOOKS ONLINE</t>
        </is>
      </c>
      <c r="D304" s="12" t="n">
        <v>-38</v>
      </c>
      <c r="E304" t="inlineStr">
        <is>
          <t>Legal and professional: accounting software</t>
        </is>
      </c>
      <c r="F304" s="14" t="inlineStr">
        <is>
          <t>17</t>
        </is>
      </c>
      <c r="G304" t="inlineStr">
        <is>
          <t>R113</t>
        </is>
      </c>
      <c r="H304" t="inlineStr">
        <is>
          <t>high</t>
        </is>
      </c>
      <c r="I304" t="inlineStr"/>
      <c r="J304" t="inlineStr"/>
      <c r="K304" t="inlineStr">
        <is>
          <t>Card</t>
        </is>
      </c>
      <c r="L304" t="inlineStr">
        <is>
          <t>QuickBooks subscription. Accounting software.</t>
        </is>
      </c>
    </row>
    <row r="305">
      <c r="A305" s="10" t="n">
        <v>46208</v>
      </c>
      <c r="B305" t="inlineStr">
        <is>
          <t>Card 9876</t>
        </is>
      </c>
      <c r="C305" t="inlineStr">
        <is>
          <t>STARBUCKS STORE 12345</t>
        </is>
      </c>
      <c r="D305" s="12" t="n">
        <v>-18.26</v>
      </c>
      <c r="E305" t="inlineStr">
        <is>
          <t>Meals: coffee</t>
        </is>
      </c>
      <c r="F305" s="14" t="inlineStr">
        <is>
          <t>24b</t>
        </is>
      </c>
      <c r="G305" t="inlineStr">
        <is>
          <t>R278</t>
        </is>
      </c>
      <c r="H305" t="inlineStr">
        <is>
          <t>low</t>
        </is>
      </c>
      <c r="I305" t="inlineStr">
        <is>
          <t>LOW CONFIDENCE: ask client; Meals 50%</t>
        </is>
      </c>
      <c r="J305" t="inlineStr"/>
      <c r="K305" t="inlineStr">
        <is>
          <t>Card</t>
        </is>
      </c>
      <c r="L305" t="inlineStr">
        <is>
          <t>Fast food or coffee. Often personal. 50% if business. Confirm purpose.</t>
        </is>
      </c>
    </row>
    <row r="306">
      <c r="A306" s="10" t="n">
        <v>46208</v>
      </c>
      <c r="B306" t="inlineStr">
        <is>
          <t>Checking 1234</t>
        </is>
      </c>
      <c r="C306" t="inlineStr">
        <is>
          <t>PROGRESSIVE COMMERCIAL AUTO</t>
        </is>
      </c>
      <c r="D306" s="12" t="n">
        <v>-186.4</v>
      </c>
      <c r="E306" t="inlineStr">
        <is>
          <t>Insurance: commercial auto</t>
        </is>
      </c>
      <c r="F306" s="14" t="inlineStr">
        <is>
          <t>15</t>
        </is>
      </c>
      <c r="G306" t="inlineStr">
        <is>
          <t>R133</t>
        </is>
      </c>
      <c r="H306" t="inlineStr">
        <is>
          <t>high</t>
        </is>
      </c>
      <c r="I306" t="inlineStr"/>
      <c r="J306" t="inlineStr">
        <is>
          <t>Progressive</t>
        </is>
      </c>
      <c r="K306" t="inlineStr">
        <is>
          <t>ACH</t>
        </is>
      </c>
      <c r="L306" t="inlineStr">
        <is>
          <t>Commercial auto. Not deducted separately if the client uses standard mileage.</t>
        </is>
      </c>
    </row>
    <row r="307">
      <c r="A307" s="10" t="n">
        <v>46208</v>
      </c>
      <c r="B307" t="inlineStr">
        <is>
          <t>Checking 1234</t>
        </is>
      </c>
      <c r="C307" t="inlineStr">
        <is>
          <t>ZELLE FROM JORDAN PRICE</t>
        </is>
      </c>
      <c r="D307" s="12" t="n">
        <v>243.01</v>
      </c>
      <c r="E307" t="inlineStr">
        <is>
          <t>Zelle received</t>
        </is>
      </c>
      <c r="F307" s="14" t="inlineStr">
        <is>
          <t>ask</t>
        </is>
      </c>
      <c r="G307" t="inlineStr">
        <is>
          <t>R051</t>
        </is>
      </c>
      <c r="H307" t="inlineStr">
        <is>
          <t>low</t>
        </is>
      </c>
      <c r="I307" t="inlineStr">
        <is>
          <t>ASK CLIENT</t>
        </is>
      </c>
      <c r="J307" t="inlineStr">
        <is>
          <t>Jordan Price</t>
        </is>
      </c>
      <c r="K307" t="inlineStr">
        <is>
          <t>Zelle</t>
        </is>
      </c>
      <c r="L307" t="inlineStr">
        <is>
          <t>Zelle received. Customer payment, loan, or personal money? Ask.</t>
        </is>
      </c>
    </row>
    <row r="308">
      <c r="A308" s="10" t="n">
        <v>46209</v>
      </c>
      <c r="B308" t="inlineStr">
        <is>
          <t>Checking 1234</t>
        </is>
      </c>
      <c r="C308" t="inlineStr">
        <is>
          <t>ZELLE TO DESHAWN KELLER</t>
        </is>
      </c>
      <c r="D308" s="12" t="n">
        <v>-179.65</v>
      </c>
      <c r="E308" t="inlineStr">
        <is>
          <t>Zelle sent</t>
        </is>
      </c>
      <c r="F308" s="14" t="inlineStr">
        <is>
          <t>ask</t>
        </is>
      </c>
      <c r="G308" t="inlineStr">
        <is>
          <t>R052</t>
        </is>
      </c>
      <c r="H308" t="inlineStr">
        <is>
          <t>low</t>
        </is>
      </c>
      <c r="I308" t="inlineStr">
        <is>
          <t>ASK CLIENT; 1099 watch</t>
        </is>
      </c>
      <c r="J308" t="inlineStr">
        <is>
          <t>Deshawn Keller</t>
        </is>
      </c>
      <c r="K308" t="inlineStr">
        <is>
          <t>Zelle</t>
        </is>
      </c>
      <c r="L308" t="inlineStr">
        <is>
          <t>Person-to-person payment. Ask who it was and why. Business service payees may need a 1099-NEC.</t>
        </is>
      </c>
    </row>
    <row r="309">
      <c r="A309" s="10" t="n">
        <v>46210</v>
      </c>
      <c r="B309" t="inlineStr">
        <is>
          <t>Card 9876</t>
        </is>
      </c>
      <c r="C309" t="inlineStr">
        <is>
          <t>FACEBK *Y700773</t>
        </is>
      </c>
      <c r="D309" s="12" t="n">
        <v>-65.5</v>
      </c>
      <c r="E309" t="inlineStr">
        <is>
          <t>Advertising: online ads</t>
        </is>
      </c>
      <c r="F309" s="14" t="inlineStr">
        <is>
          <t>8</t>
        </is>
      </c>
      <c r="G309" t="inlineStr">
        <is>
          <t>R080</t>
        </is>
      </c>
      <c r="H309" t="inlineStr">
        <is>
          <t>high</t>
        </is>
      </c>
      <c r="I309" t="inlineStr"/>
      <c r="J309" t="inlineStr"/>
      <c r="K309" t="inlineStr">
        <is>
          <t>Card</t>
        </is>
      </c>
      <c r="L309" t="inlineStr">
        <is>
          <t>Meta (Facebook or Instagram) ads.</t>
        </is>
      </c>
    </row>
    <row r="310">
      <c r="A310" s="10" t="n">
        <v>46210</v>
      </c>
      <c r="B310" t="inlineStr">
        <is>
          <t>Checking 1234</t>
        </is>
      </c>
      <c r="C310" t="inlineStr">
        <is>
          <t>SQUARE INC DES:SQ260707 ID:T379862</t>
        </is>
      </c>
      <c r="D310" s="12" t="n">
        <v>712.48</v>
      </c>
      <c r="E310" t="inlineStr">
        <is>
          <t>Gross receipts: Square payouts</t>
        </is>
      </c>
      <c r="F310" s="14" t="inlineStr">
        <is>
          <t>income_1</t>
        </is>
      </c>
      <c r="G310" t="inlineStr">
        <is>
          <t>R031</t>
        </is>
      </c>
      <c r="H310" t="inlineStr">
        <is>
          <t>high</t>
        </is>
      </c>
      <c r="I310" t="inlineStr"/>
      <c r="J310" t="inlineStr"/>
      <c r="K310" t="inlineStr">
        <is>
          <t>Bank debit</t>
        </is>
      </c>
      <c r="L310" t="inlineStr">
        <is>
          <t>Square payout. Net of fees; compare to the 1099-K.</t>
        </is>
      </c>
    </row>
    <row r="311">
      <c r="A311" s="10" t="n">
        <v>46211</v>
      </c>
      <c r="B311" t="inlineStr">
        <is>
          <t>Card 9876</t>
        </is>
      </c>
      <c r="C311" t="inlineStr">
        <is>
          <t>QT 0233 MAPLEWOOD MO</t>
        </is>
      </c>
      <c r="D311" s="12" t="n">
        <v>-53.45</v>
      </c>
      <c r="E311" t="inlineStr">
        <is>
          <t>Car and truck: fuel</t>
        </is>
      </c>
      <c r="F311" s="14" t="inlineStr">
        <is>
          <t>9</t>
        </is>
      </c>
      <c r="G311" t="inlineStr">
        <is>
          <t>R153</t>
        </is>
      </c>
      <c r="H311" t="inlineStr">
        <is>
          <t>high</t>
        </is>
      </c>
      <c r="I311" t="inlineStr">
        <is>
          <t>Mileage method?</t>
        </is>
      </c>
      <c r="J311" t="inlineStr"/>
      <c r="K311" t="inlineStr">
        <is>
          <t>Card</t>
        </is>
      </c>
      <c r="L311" t="inlineStr">
        <is>
          <t>Actual expense method only. If the client uses standard mileage (2026: 72.5 cents Jan 1 to Jun 30, 76 cents Jul 1 to Dec 31), do not deduct fuel separately.</t>
        </is>
      </c>
    </row>
    <row r="312">
      <c r="A312" s="10" t="n">
        <v>46211</v>
      </c>
      <c r="B312" t="inlineStr">
        <is>
          <t>Checking 1234</t>
        </is>
      </c>
      <c r="C312" t="inlineStr">
        <is>
          <t>STRIPE TRANSFER ST-C6337Q</t>
        </is>
      </c>
      <c r="D312" s="12" t="n">
        <v>889.04</v>
      </c>
      <c r="E312" t="inlineStr">
        <is>
          <t>Gross receipts: Stripe payouts</t>
        </is>
      </c>
      <c r="F312" s="14" t="inlineStr">
        <is>
          <t>income_1</t>
        </is>
      </c>
      <c r="G312" t="inlineStr">
        <is>
          <t>R030</t>
        </is>
      </c>
      <c r="H312" t="inlineStr">
        <is>
          <t>high</t>
        </is>
      </c>
      <c r="I312" t="inlineStr"/>
      <c r="J312" t="inlineStr"/>
      <c r="K312" t="inlineStr">
        <is>
          <t>Bank debit</t>
        </is>
      </c>
      <c r="L312" t="inlineStr">
        <is>
          <t>Stripe payout. Payouts are net of fees; preparer may gross up using the 1099-K.</t>
        </is>
      </c>
    </row>
    <row r="313">
      <c r="A313" s="10" t="n">
        <v>46212</v>
      </c>
      <c r="B313" t="inlineStr">
        <is>
          <t>Card 9876</t>
        </is>
      </c>
      <c r="C313" t="inlineStr">
        <is>
          <t>IMO'S PIZZA #45 SOUTH CITY</t>
        </is>
      </c>
      <c r="D313" s="12" t="n">
        <v>-47.11</v>
      </c>
      <c r="E313" t="inlineStr">
        <is>
          <t>Meals: restaurant</t>
        </is>
      </c>
      <c r="F313" s="14" t="inlineStr">
        <is>
          <t>24b</t>
        </is>
      </c>
      <c r="G313" t="inlineStr">
        <is>
          <t>R302</t>
        </is>
      </c>
      <c r="H313" t="inlineStr">
        <is>
          <t>medium</t>
        </is>
      </c>
      <c r="I313" t="inlineStr">
        <is>
          <t>Meals 50%</t>
        </is>
      </c>
      <c r="J313" t="inlineStr"/>
      <c r="K313" t="inlineStr">
        <is>
          <t>Card</t>
        </is>
      </c>
      <c r="L313" t="inlineStr">
        <is>
          <t>Meals. 50% deductible. Confirm business purpose and who attended.</t>
        </is>
      </c>
    </row>
    <row r="314">
      <c r="A314" s="10" t="n">
        <v>46212</v>
      </c>
      <c r="B314" t="inlineStr">
        <is>
          <t>Card 9876</t>
        </is>
      </c>
      <c r="C314" t="inlineStr">
        <is>
          <t>NEXTDOOR ADS</t>
        </is>
      </c>
      <c r="D314" s="12" t="n">
        <v>-75</v>
      </c>
      <c r="E314" t="inlineStr">
        <is>
          <t>Advertising: online ads</t>
        </is>
      </c>
      <c r="F314" s="14" t="inlineStr">
        <is>
          <t>8</t>
        </is>
      </c>
      <c r="G314" t="inlineStr">
        <is>
          <t>R082</t>
        </is>
      </c>
      <c r="H314" t="inlineStr">
        <is>
          <t>high</t>
        </is>
      </c>
      <c r="I314" t="inlineStr"/>
      <c r="J314" t="inlineStr"/>
      <c r="K314" t="inlineStr">
        <is>
          <t>Card</t>
        </is>
      </c>
      <c r="L314" t="inlineStr">
        <is>
          <t>Nextdoor ads.</t>
        </is>
      </c>
    </row>
    <row r="315">
      <c r="A315" s="10" t="n">
        <v>46212</v>
      </c>
      <c r="B315" t="inlineStr">
        <is>
          <t>Checking 1234</t>
        </is>
      </c>
      <c r="C315" t="inlineStr">
        <is>
          <t>MOBILE DEPOSIT REF 4661</t>
        </is>
      </c>
      <c r="D315" s="12" t="n">
        <v>2500</v>
      </c>
      <c r="E315" t="inlineStr">
        <is>
          <t>Deposit, source unknown</t>
        </is>
      </c>
      <c r="F315" s="14" t="inlineStr">
        <is>
          <t>ask</t>
        </is>
      </c>
      <c r="G315" t="inlineStr">
        <is>
          <t>R325</t>
        </is>
      </c>
      <c r="H315" t="inlineStr">
        <is>
          <t>low</t>
        </is>
      </c>
      <c r="I315" t="inlineStr">
        <is>
          <t>ASK CLIENT</t>
        </is>
      </c>
      <c r="J315" t="inlineStr"/>
      <c r="K315" t="inlineStr">
        <is>
          <t>Bank debit</t>
        </is>
      </c>
      <c r="L315" t="inlineStr">
        <is>
          <t>Deposit with no clear source. Could be sales, a loan, owner money, or a refund. Ask.</t>
        </is>
      </c>
    </row>
    <row r="316">
      <c r="A316" s="10" t="n">
        <v>46213</v>
      </c>
      <c r="B316" t="inlineStr">
        <is>
          <t>Card 9876</t>
        </is>
      </c>
      <c r="C316" t="inlineStr">
        <is>
          <t>FIRST WATCH 0211 CLAYTON</t>
        </is>
      </c>
      <c r="D316" s="12" t="n">
        <v>-18.84</v>
      </c>
      <c r="E316" t="inlineStr">
        <is>
          <t>Meals: restaurant</t>
        </is>
      </c>
      <c r="F316" s="14" t="inlineStr">
        <is>
          <t>24b</t>
        </is>
      </c>
      <c r="G316" t="inlineStr">
        <is>
          <t>R304</t>
        </is>
      </c>
      <c r="H316" t="inlineStr">
        <is>
          <t>medium</t>
        </is>
      </c>
      <c r="I316" t="inlineStr">
        <is>
          <t>Meals 50%</t>
        </is>
      </c>
      <c r="J316" t="inlineStr"/>
      <c r="K316" t="inlineStr">
        <is>
          <t>Card</t>
        </is>
      </c>
      <c r="L316" t="inlineStr">
        <is>
          <t>Meals. 50% deductible. Confirm business purpose and who attended.</t>
        </is>
      </c>
    </row>
    <row r="317">
      <c r="A317" s="10" t="n">
        <v>46213</v>
      </c>
      <c r="B317" t="inlineStr">
        <is>
          <t>Checking 1234</t>
        </is>
      </c>
      <c r="C317" t="inlineStr">
        <is>
          <t>ALLY AUTO PAYMENT</t>
        </is>
      </c>
      <c r="D317" s="12" t="n">
        <v>-412.66</v>
      </c>
      <c r="E317" t="inlineStr">
        <is>
          <t>Vehicle loan payment</t>
        </is>
      </c>
      <c r="F317" s="14" t="inlineStr">
        <is>
          <t>ask</t>
        </is>
      </c>
      <c r="G317" t="inlineStr">
        <is>
          <t>R023</t>
        </is>
      </c>
      <c r="H317" t="inlineStr">
        <is>
          <t>medium</t>
        </is>
      </c>
      <c r="I317" t="inlineStr">
        <is>
          <t>ASK CLIENT</t>
        </is>
      </c>
      <c r="J317" t="inlineStr">
        <is>
          <t>Ally</t>
        </is>
      </c>
      <c r="K317" t="inlineStr">
        <is>
          <t>ACH</t>
        </is>
      </c>
      <c r="L317" t="inlineStr">
        <is>
          <t>Vehicle loan. Loan payment. Split principal (not deductible) and interest (line 16b). Need the loan statement.</t>
        </is>
      </c>
    </row>
    <row r="318">
      <c r="A318" s="10" t="n">
        <v>46213</v>
      </c>
      <c r="B318" t="inlineStr">
        <is>
          <t>Checking 1234</t>
        </is>
      </c>
      <c r="C318" t="inlineStr">
        <is>
          <t>SQUARE INC DES:SQ260710 ID:T320309</t>
        </is>
      </c>
      <c r="D318" s="12" t="n">
        <v>683.34</v>
      </c>
      <c r="E318" t="inlineStr">
        <is>
          <t>Gross receipts: Square payouts</t>
        </is>
      </c>
      <c r="F318" s="14" t="inlineStr">
        <is>
          <t>income_1</t>
        </is>
      </c>
      <c r="G318" t="inlineStr">
        <is>
          <t>R031</t>
        </is>
      </c>
      <c r="H318" t="inlineStr">
        <is>
          <t>high</t>
        </is>
      </c>
      <c r="I318" t="inlineStr"/>
      <c r="J318" t="inlineStr"/>
      <c r="K318" t="inlineStr">
        <is>
          <t>Bank debit</t>
        </is>
      </c>
      <c r="L318" t="inlineStr">
        <is>
          <t>Square payout. Net of fees; compare to the 1099-K.</t>
        </is>
      </c>
    </row>
    <row r="319">
      <c r="A319" s="10" t="n">
        <v>46214</v>
      </c>
      <c r="B319" t="inlineStr">
        <is>
          <t>Checking 1234</t>
        </is>
      </c>
      <c r="C319" t="inlineStr">
        <is>
          <t>ONLINE TRANSFER TO PERSONAL CHK XXXX5521</t>
        </is>
      </c>
      <c r="D319" s="12" t="n">
        <v>-1000</v>
      </c>
      <c r="E319" t="inlineStr">
        <is>
          <t>Owner draw</t>
        </is>
      </c>
      <c r="F319" s="14" t="inlineStr">
        <is>
          <t>owner_draw</t>
        </is>
      </c>
      <c r="G319" t="inlineStr">
        <is>
          <t>R047</t>
        </is>
      </c>
      <c r="H319" t="inlineStr">
        <is>
          <t>medium</t>
        </is>
      </c>
      <c r="I319" t="inlineStr"/>
      <c r="J319" t="inlineStr">
        <is>
          <t>Owner</t>
        </is>
      </c>
      <c r="K319" t="inlineStr">
        <is>
          <t>Transfer</t>
        </is>
      </c>
      <c r="L319" t="inlineStr">
        <is>
          <t>Money moved to the owner. Not deductible.</t>
        </is>
      </c>
    </row>
    <row r="320">
      <c r="A320" s="10" t="n">
        <v>46215</v>
      </c>
      <c r="B320" t="inlineStr">
        <is>
          <t>Card 9876</t>
        </is>
      </c>
      <c r="C320" t="inlineStr">
        <is>
          <t>PAYMENT RECEIVED THANK YOU</t>
        </is>
      </c>
      <c r="D320" s="12" t="n">
        <v>2841.53</v>
      </c>
      <c r="E320" t="inlineStr">
        <is>
          <t>Credit card payment received</t>
        </is>
      </c>
      <c r="F320" s="14" t="inlineStr">
        <is>
          <t>transfer</t>
        </is>
      </c>
      <c r="G320" t="inlineStr">
        <is>
          <t>R042</t>
        </is>
      </c>
      <c r="H320" t="inlineStr">
        <is>
          <t>high</t>
        </is>
      </c>
      <c r="I320" t="inlineStr"/>
      <c r="J320" t="inlineStr">
        <is>
          <t>Own card</t>
        </is>
      </c>
      <c r="K320" t="inlineStr">
        <is>
          <t>Transfer</t>
        </is>
      </c>
      <c r="L320" t="inlineStr">
        <is>
          <t>Card payment received. Matches a checking withdrawal.</t>
        </is>
      </c>
    </row>
    <row r="321">
      <c r="A321" s="10" t="n">
        <v>46215</v>
      </c>
      <c r="B321" t="inlineStr">
        <is>
          <t>Checking 1234</t>
        </is>
      </c>
      <c r="C321" t="inlineStr">
        <is>
          <t>PAYMENT TO CARD ENDING 9876</t>
        </is>
      </c>
      <c r="D321" s="12" t="n">
        <v>-2841.53</v>
      </c>
      <c r="E321" t="inlineStr">
        <is>
          <t>Credit card payment</t>
        </is>
      </c>
      <c r="F321" s="14" t="inlineStr">
        <is>
          <t>transfer</t>
        </is>
      </c>
      <c r="G321" t="inlineStr">
        <is>
          <t>R041</t>
        </is>
      </c>
      <c r="H321" t="inlineStr">
        <is>
          <t>high</t>
        </is>
      </c>
      <c r="I321" t="inlineStr"/>
      <c r="J321" t="inlineStr">
        <is>
          <t>Own card</t>
        </is>
      </c>
      <c r="K321" t="inlineStr">
        <is>
          <t>Transfer</t>
        </is>
      </c>
      <c r="L321" t="inlineStr">
        <is>
          <t>Paying the business card. Not an expense; card charges are categorized on the card side.</t>
        </is>
      </c>
    </row>
    <row r="322">
      <c r="A322" s="10" t="n">
        <v>46216</v>
      </c>
      <c r="B322" t="inlineStr">
        <is>
          <t>Card 9876</t>
        </is>
      </c>
      <c r="C322" t="inlineStr">
        <is>
          <t>PHILLIPS 66 1182 KIRKWOOD MO</t>
        </is>
      </c>
      <c r="D322" s="12" t="n">
        <v>-39.57</v>
      </c>
      <c r="E322" t="inlineStr">
        <is>
          <t>Car and truck: fuel</t>
        </is>
      </c>
      <c r="F322" s="14" t="inlineStr">
        <is>
          <t>9</t>
        </is>
      </c>
      <c r="G322" t="inlineStr">
        <is>
          <t>R147</t>
        </is>
      </c>
      <c r="H322" t="inlineStr">
        <is>
          <t>high</t>
        </is>
      </c>
      <c r="I322" t="inlineStr">
        <is>
          <t>Mileage method?</t>
        </is>
      </c>
      <c r="J322" t="inlineStr"/>
      <c r="K322" t="inlineStr">
        <is>
          <t>Card</t>
        </is>
      </c>
      <c r="L322" t="inlineStr">
        <is>
          <t>Actual expense method only. If the client uses standard mileage (2026: 72.5 cents Jan 1 to Jun 30, 76 cents Jul 1 to Dec 31), do not deduct fuel separately.</t>
        </is>
      </c>
    </row>
    <row r="323">
      <c r="A323" s="10" t="n">
        <v>46217</v>
      </c>
      <c r="B323" t="inlineStr">
        <is>
          <t>Checking 1234</t>
        </is>
      </c>
      <c r="C323" t="inlineStr">
        <is>
          <t>SQUARE INC DES:SQ260714 ID:T334536</t>
        </is>
      </c>
      <c r="D323" s="12" t="n">
        <v>646.45</v>
      </c>
      <c r="E323" t="inlineStr">
        <is>
          <t>Gross receipts: Square payouts</t>
        </is>
      </c>
      <c r="F323" s="14" t="inlineStr">
        <is>
          <t>income_1</t>
        </is>
      </c>
      <c r="G323" t="inlineStr">
        <is>
          <t>R031</t>
        </is>
      </c>
      <c r="H323" t="inlineStr">
        <is>
          <t>high</t>
        </is>
      </c>
      <c r="I323" t="inlineStr"/>
      <c r="J323" t="inlineStr"/>
      <c r="K323" t="inlineStr">
        <is>
          <t>Bank debit</t>
        </is>
      </c>
      <c r="L323" t="inlineStr">
        <is>
          <t>Square payout. Net of fees; compare to the 1099-K.</t>
        </is>
      </c>
    </row>
    <row r="324">
      <c r="A324" s="10" t="n">
        <v>46218</v>
      </c>
      <c r="B324" t="inlineStr">
        <is>
          <t>Card 9876</t>
        </is>
      </c>
      <c r="C324" t="inlineStr">
        <is>
          <t>HARBOR FREIGHT TOOLS 809</t>
        </is>
      </c>
      <c r="D324" s="12" t="n">
        <v>-47.51</v>
      </c>
      <c r="E324" t="inlineStr">
        <is>
          <t>Supplies: industrial and tools</t>
        </is>
      </c>
      <c r="F324" s="14" t="inlineStr">
        <is>
          <t>22</t>
        </is>
      </c>
      <c r="G324" t="inlineStr">
        <is>
          <t>R191</t>
        </is>
      </c>
      <c r="H324" t="inlineStr">
        <is>
          <t>high</t>
        </is>
      </c>
      <c r="I324" t="inlineStr"/>
      <c r="J324" t="inlineStr"/>
      <c r="K324" t="inlineStr">
        <is>
          <t>Card</t>
        </is>
      </c>
      <c r="L324" t="inlineStr">
        <is>
          <t>Tools and shop supplies. Larger tools may need depreciation review.</t>
        </is>
      </c>
    </row>
    <row r="325">
      <c r="A325" s="10" t="n">
        <v>46218</v>
      </c>
      <c r="B325" t="inlineStr">
        <is>
          <t>Checking 1234</t>
        </is>
      </c>
      <c r="C325" t="inlineStr">
        <is>
          <t>SQUARE INC DES:SQ260715 ID:T344530</t>
        </is>
      </c>
      <c r="D325" s="12" t="n">
        <v>759.47</v>
      </c>
      <c r="E325" t="inlineStr">
        <is>
          <t>Gross receipts: Square payouts</t>
        </is>
      </c>
      <c r="F325" s="14" t="inlineStr">
        <is>
          <t>income_1</t>
        </is>
      </c>
      <c r="G325" t="inlineStr">
        <is>
          <t>R031</t>
        </is>
      </c>
      <c r="H325" t="inlineStr">
        <is>
          <t>high</t>
        </is>
      </c>
      <c r="I325" t="inlineStr"/>
      <c r="J325" t="inlineStr"/>
      <c r="K325" t="inlineStr">
        <is>
          <t>Bank debit</t>
        </is>
      </c>
      <c r="L325" t="inlineStr">
        <is>
          <t>Square payout. Net of fees; compare to the 1099-K.</t>
        </is>
      </c>
    </row>
    <row r="326">
      <c r="A326" s="10" t="n">
        <v>46219</v>
      </c>
      <c r="B326" t="inlineStr">
        <is>
          <t>Card 9876</t>
        </is>
      </c>
      <c r="C326" t="inlineStr">
        <is>
          <t>THE HOME DEPOT #3239</t>
        </is>
      </c>
      <c r="D326" s="12" t="n">
        <v>-89.27</v>
      </c>
      <c r="E326" t="inlineStr">
        <is>
          <t>Supplies: home improvement store</t>
        </is>
      </c>
      <c r="F326" s="14" t="inlineStr">
        <is>
          <t>22</t>
        </is>
      </c>
      <c r="G326" t="inlineStr">
        <is>
          <t>R193</t>
        </is>
      </c>
      <c r="H326" t="inlineStr">
        <is>
          <t>medium</t>
        </is>
      </c>
      <c r="I326" t="inlineStr"/>
      <c r="J326" t="inlineStr"/>
      <c r="K326" t="inlineStr">
        <is>
          <t>Card</t>
        </is>
      </c>
      <c r="L326" t="inlineStr">
        <is>
          <t>Home store. Can include personal items. Spot check receipts.</t>
        </is>
      </c>
    </row>
    <row r="327">
      <c r="A327" s="10" t="n">
        <v>46219</v>
      </c>
      <c r="B327" t="inlineStr">
        <is>
          <t>Card 9876</t>
        </is>
      </c>
      <c r="C327" t="inlineStr">
        <is>
          <t>VERIZON WIRELESS</t>
        </is>
      </c>
      <c r="D327" s="12" t="n">
        <v>-92.15000000000001</v>
      </c>
      <c r="E327" t="inlineStr">
        <is>
          <t>Utilities: phone</t>
        </is>
      </c>
      <c r="F327" s="14" t="inlineStr">
        <is>
          <t>25</t>
        </is>
      </c>
      <c r="G327" t="inlineStr">
        <is>
          <t>R231</t>
        </is>
      </c>
      <c r="H327" t="inlineStr">
        <is>
          <t>medium</t>
        </is>
      </c>
      <c r="I327" t="inlineStr"/>
      <c r="J327" t="inlineStr"/>
      <c r="K327" t="inlineStr">
        <is>
          <t>Card</t>
        </is>
      </c>
      <c r="L327" t="inlineStr">
        <is>
          <t>Phone or internet. Business share only if the line is also personal.</t>
        </is>
      </c>
    </row>
    <row r="328">
      <c r="A328" s="10" t="n">
        <v>46221</v>
      </c>
      <c r="B328" t="inlineStr">
        <is>
          <t>Card 9876</t>
        </is>
      </c>
      <c r="C328" t="inlineStr">
        <is>
          <t>AMAZON MKTPL*D29921</t>
        </is>
      </c>
      <c r="D328" s="12" t="n">
        <v>-78.70999999999999</v>
      </c>
      <c r="E328" t="inlineStr">
        <is>
          <t>Amazon purchase</t>
        </is>
      </c>
      <c r="F328" s="14" t="inlineStr">
        <is>
          <t>ask</t>
        </is>
      </c>
      <c r="G328" t="inlineStr">
        <is>
          <t>R198</t>
        </is>
      </c>
      <c r="H328" t="inlineStr">
        <is>
          <t>low</t>
        </is>
      </c>
      <c r="I328" t="inlineStr">
        <is>
          <t>ASK CLIENT</t>
        </is>
      </c>
      <c r="J328" t="inlineStr"/>
      <c r="K328" t="inlineStr">
        <is>
          <t>Card</t>
        </is>
      </c>
      <c r="L328" t="inlineStr">
        <is>
          <t>Big box or online store. Often mixed business and personal. Ask what was bought.</t>
        </is>
      </c>
    </row>
    <row r="329">
      <c r="A329" s="10" t="n">
        <v>46221</v>
      </c>
      <c r="B329" t="inlineStr">
        <is>
          <t>Checking 1234</t>
        </is>
      </c>
      <c r="C329" t="inlineStr">
        <is>
          <t>ACH CREDIT ARCHWAY FLEET SVCS INV 2607</t>
        </is>
      </c>
      <c r="D329" s="12" t="n">
        <v>1531.54</v>
      </c>
      <c r="E329" t="inlineStr">
        <is>
          <t>Electronic deposit</t>
        </is>
      </c>
      <c r="F329" s="14" t="inlineStr">
        <is>
          <t>ask</t>
        </is>
      </c>
      <c r="G329" t="inlineStr">
        <is>
          <t>R326</t>
        </is>
      </c>
      <c r="H329" t="inlineStr">
        <is>
          <t>low</t>
        </is>
      </c>
      <c r="I329" t="inlineStr">
        <is>
          <t>ASK CLIENT</t>
        </is>
      </c>
      <c r="J329" t="inlineStr">
        <is>
          <t>Archway Fleet Services</t>
        </is>
      </c>
      <c r="K329" t="inlineStr">
        <is>
          <t>Bank debit</t>
        </is>
      </c>
      <c r="L329" t="inlineStr">
        <is>
          <t>Electronic deposit. Customer payment, refund, loan, or owner money? Ask.</t>
        </is>
      </c>
    </row>
    <row r="330">
      <c r="A330" s="10" t="n">
        <v>46222</v>
      </c>
      <c r="B330" t="inlineStr">
        <is>
          <t>Card 9876</t>
        </is>
      </c>
      <c r="C330" t="inlineStr">
        <is>
          <t>NETFLIX.COM</t>
        </is>
      </c>
      <c r="D330" s="12" t="n">
        <v>-15.49</v>
      </c>
      <c r="E330" t="inlineStr">
        <is>
          <t>Streaming</t>
        </is>
      </c>
      <c r="F330" s="14" t="inlineStr">
        <is>
          <t>ask</t>
        </is>
      </c>
      <c r="G330" t="inlineStr">
        <is>
          <t>R228</t>
        </is>
      </c>
      <c r="H330" t="inlineStr">
        <is>
          <t>low</t>
        </is>
      </c>
      <c r="I330" t="inlineStr">
        <is>
          <t>ASK CLIENT</t>
        </is>
      </c>
      <c r="J330" t="inlineStr"/>
      <c r="K330" t="inlineStr">
        <is>
          <t>Card</t>
        </is>
      </c>
      <c r="L330" t="inlineStr">
        <is>
          <t>Streaming service. Usually personal.</t>
        </is>
      </c>
    </row>
    <row r="331">
      <c r="A331" s="10" t="n">
        <v>46223</v>
      </c>
      <c r="B331" t="inlineStr">
        <is>
          <t>Card 9876</t>
        </is>
      </c>
      <c r="C331" t="inlineStr">
        <is>
          <t>CANVA PRO</t>
        </is>
      </c>
      <c r="D331" s="12" t="n">
        <v>-14.99</v>
      </c>
      <c r="E331" t="inlineStr">
        <is>
          <t>Software: productivity</t>
        </is>
      </c>
      <c r="F331" s="14" t="inlineStr">
        <is>
          <t>27a</t>
        </is>
      </c>
      <c r="G331" t="inlineStr">
        <is>
          <t>R219</t>
        </is>
      </c>
      <c r="H331" t="inlineStr">
        <is>
          <t>high</t>
        </is>
      </c>
      <c r="I331" t="inlineStr"/>
      <c r="J331" t="inlineStr"/>
      <c r="K331" t="inlineStr">
        <is>
          <t>Card</t>
        </is>
      </c>
      <c r="L331" t="inlineStr">
        <is>
          <t>Software subscription. Some preparers use line 18 instead. Keep it consistent.</t>
        </is>
      </c>
    </row>
    <row r="332">
      <c r="A332" s="10" t="n">
        <v>46223</v>
      </c>
      <c r="B332" t="inlineStr">
        <is>
          <t>Card 9876</t>
        </is>
      </c>
      <c r="C332" t="inlineStr">
        <is>
          <t>QT 0233 MAPLEWOOD MO</t>
        </is>
      </c>
      <c r="D332" s="12" t="n">
        <v>-36.24</v>
      </c>
      <c r="E332" t="inlineStr">
        <is>
          <t>Car and truck: fuel</t>
        </is>
      </c>
      <c r="F332" s="14" t="inlineStr">
        <is>
          <t>9</t>
        </is>
      </c>
      <c r="G332" t="inlineStr">
        <is>
          <t>R153</t>
        </is>
      </c>
      <c r="H332" t="inlineStr">
        <is>
          <t>high</t>
        </is>
      </c>
      <c r="I332" t="inlineStr">
        <is>
          <t>Mileage method?</t>
        </is>
      </c>
      <c r="J332" t="inlineStr"/>
      <c r="K332" t="inlineStr">
        <is>
          <t>Card</t>
        </is>
      </c>
      <c r="L332" t="inlineStr">
        <is>
          <t>Actual expense method only. If the client uses standard mileage (2026: 72.5 cents Jan 1 to Jun 30, 76 cents Jul 1 to Dec 31), do not deduct fuel separately.</t>
        </is>
      </c>
    </row>
    <row r="333">
      <c r="A333" s="10" t="n">
        <v>46223</v>
      </c>
      <c r="B333" t="inlineStr">
        <is>
          <t>Checking 1234</t>
        </is>
      </c>
      <c r="C333" t="inlineStr">
        <is>
          <t>ZELLE TO DESHAWN KELLER</t>
        </is>
      </c>
      <c r="D333" s="12" t="n">
        <v>-205.41</v>
      </c>
      <c r="E333" t="inlineStr">
        <is>
          <t>Zelle sent</t>
        </is>
      </c>
      <c r="F333" s="14" t="inlineStr">
        <is>
          <t>ask</t>
        </is>
      </c>
      <c r="G333" t="inlineStr">
        <is>
          <t>R052</t>
        </is>
      </c>
      <c r="H333" t="inlineStr">
        <is>
          <t>low</t>
        </is>
      </c>
      <c r="I333" t="inlineStr">
        <is>
          <t>ASK CLIENT; 1099 watch</t>
        </is>
      </c>
      <c r="J333" t="inlineStr">
        <is>
          <t>Deshawn Keller</t>
        </is>
      </c>
      <c r="K333" t="inlineStr">
        <is>
          <t>Zelle</t>
        </is>
      </c>
      <c r="L333" t="inlineStr">
        <is>
          <t>Person-to-person payment. Ask who it was and why. Business service payees may need a 1099-NEC.</t>
        </is>
      </c>
    </row>
    <row r="334">
      <c r="A334" s="10" t="n">
        <v>46224</v>
      </c>
      <c r="B334" t="inlineStr">
        <is>
          <t>Card 9876</t>
        </is>
      </c>
      <c r="C334" t="inlineStr">
        <is>
          <t>AMAZON MKTPL*G79822</t>
        </is>
      </c>
      <c r="D334" s="12" t="n">
        <v>-79.59999999999999</v>
      </c>
      <c r="E334" t="inlineStr">
        <is>
          <t>Amazon purchase</t>
        </is>
      </c>
      <c r="F334" s="14" t="inlineStr">
        <is>
          <t>ask</t>
        </is>
      </c>
      <c r="G334" t="inlineStr">
        <is>
          <t>R198</t>
        </is>
      </c>
      <c r="H334" t="inlineStr">
        <is>
          <t>low</t>
        </is>
      </c>
      <c r="I334" t="inlineStr">
        <is>
          <t>ASK CLIENT</t>
        </is>
      </c>
      <c r="J334" t="inlineStr"/>
      <c r="K334" t="inlineStr">
        <is>
          <t>Card</t>
        </is>
      </c>
      <c r="L334" t="inlineStr">
        <is>
          <t>Big box or online store. Often mixed business and personal. Ask what was bought.</t>
        </is>
      </c>
    </row>
    <row r="335">
      <c r="A335" s="10" t="n">
        <v>46225</v>
      </c>
      <c r="B335" t="inlineStr">
        <is>
          <t>Checking 1234</t>
        </is>
      </c>
      <c r="C335" t="inlineStr">
        <is>
          <t>STRIPE TRANSFER ST-J9596Z</t>
        </is>
      </c>
      <c r="D335" s="12" t="n">
        <v>1297.77</v>
      </c>
      <c r="E335" t="inlineStr">
        <is>
          <t>Gross receipts: Stripe payouts</t>
        </is>
      </c>
      <c r="F335" s="14" t="inlineStr">
        <is>
          <t>income_1</t>
        </is>
      </c>
      <c r="G335" t="inlineStr">
        <is>
          <t>R030</t>
        </is>
      </c>
      <c r="H335" t="inlineStr">
        <is>
          <t>high</t>
        </is>
      </c>
      <c r="I335" t="inlineStr"/>
      <c r="J335" t="inlineStr"/>
      <c r="K335" t="inlineStr">
        <is>
          <t>Bank debit</t>
        </is>
      </c>
      <c r="L335" t="inlineStr">
        <is>
          <t>Stripe payout. Payouts are net of fees; preparer may gross up using the 1099-K.</t>
        </is>
      </c>
    </row>
    <row r="336">
      <c r="A336" s="10" t="n">
        <v>46226</v>
      </c>
      <c r="B336" t="inlineStr">
        <is>
          <t>Checking 1234</t>
        </is>
      </c>
      <c r="C336" t="inlineStr">
        <is>
          <t>SQUARE INC DES:SQ260723 ID:T364491</t>
        </is>
      </c>
      <c r="D336" s="12" t="n">
        <v>593.27</v>
      </c>
      <c r="E336" t="inlineStr">
        <is>
          <t>Gross receipts: Square payouts</t>
        </is>
      </c>
      <c r="F336" s="14" t="inlineStr">
        <is>
          <t>income_1</t>
        </is>
      </c>
      <c r="G336" t="inlineStr">
        <is>
          <t>R031</t>
        </is>
      </c>
      <c r="H336" t="inlineStr">
        <is>
          <t>high</t>
        </is>
      </c>
      <c r="I336" t="inlineStr"/>
      <c r="J336" t="inlineStr"/>
      <c r="K336" t="inlineStr">
        <is>
          <t>Bank debit</t>
        </is>
      </c>
      <c r="L336" t="inlineStr">
        <is>
          <t>Square payout. Net of fees; compare to the 1099-K.</t>
        </is>
      </c>
    </row>
    <row r="337">
      <c r="A337" s="10" t="n">
        <v>46228</v>
      </c>
      <c r="B337" t="inlineStr">
        <is>
          <t>Card 9876</t>
        </is>
      </c>
      <c r="C337" t="inlineStr">
        <is>
          <t>DETAILED IMAGE LLC</t>
        </is>
      </c>
      <c r="D337" s="12" t="n">
        <v>-272.24</v>
      </c>
      <c r="E337" t="inlineStr">
        <is>
          <t>Supplies: detailing products</t>
        </is>
      </c>
      <c r="F337" s="14" t="inlineStr">
        <is>
          <t>22</t>
        </is>
      </c>
      <c r="G337" t="inlineStr">
        <is>
          <t>R190</t>
        </is>
      </c>
      <c r="H337" t="inlineStr">
        <is>
          <t>high</t>
        </is>
      </c>
      <c r="I337" t="inlineStr"/>
      <c r="J337" t="inlineStr"/>
      <c r="K337" t="inlineStr">
        <is>
          <t>Card</t>
        </is>
      </c>
      <c r="L337" t="inlineStr">
        <is>
          <t>Detailing chemicals, pads, and towels.</t>
        </is>
      </c>
    </row>
    <row r="338">
      <c r="A338" s="10" t="n">
        <v>46228</v>
      </c>
      <c r="B338" t="inlineStr">
        <is>
          <t>Card 9876</t>
        </is>
      </c>
      <c r="C338" t="inlineStr">
        <is>
          <t>QT 0128 FENTON MO</t>
        </is>
      </c>
      <c r="D338" s="12" t="n">
        <v>-76.45</v>
      </c>
      <c r="E338" t="inlineStr">
        <is>
          <t>Car and truck: fuel</t>
        </is>
      </c>
      <c r="F338" s="14" t="inlineStr">
        <is>
          <t>9</t>
        </is>
      </c>
      <c r="G338" t="inlineStr">
        <is>
          <t>R153</t>
        </is>
      </c>
      <c r="H338" t="inlineStr">
        <is>
          <t>high</t>
        </is>
      </c>
      <c r="I338" t="inlineStr">
        <is>
          <t>Mileage method?</t>
        </is>
      </c>
      <c r="J338" t="inlineStr"/>
      <c r="K338" t="inlineStr">
        <is>
          <t>Card</t>
        </is>
      </c>
      <c r="L338" t="inlineStr">
        <is>
          <t>Actual expense method only. If the client uses standard mileage (2026: 72.5 cents Jan 1 to Jun 30, 76 cents Jul 1 to Dec 31), do not deduct fuel separately.</t>
        </is>
      </c>
    </row>
    <row r="339">
      <c r="A339" s="10" t="n">
        <v>46228</v>
      </c>
      <c r="B339" t="inlineStr">
        <is>
          <t>Checking 1234</t>
        </is>
      </c>
      <c r="C339" t="inlineStr">
        <is>
          <t>ONLINE TRANSFER TO PERSONAL CHK XXXX5521</t>
        </is>
      </c>
      <c r="D339" s="12" t="n">
        <v>-1500</v>
      </c>
      <c r="E339" t="inlineStr">
        <is>
          <t>Owner draw</t>
        </is>
      </c>
      <c r="F339" s="14" t="inlineStr">
        <is>
          <t>owner_draw</t>
        </is>
      </c>
      <c r="G339" t="inlineStr">
        <is>
          <t>R047</t>
        </is>
      </c>
      <c r="H339" t="inlineStr">
        <is>
          <t>medium</t>
        </is>
      </c>
      <c r="I339" t="inlineStr"/>
      <c r="J339" t="inlineStr">
        <is>
          <t>Owner</t>
        </is>
      </c>
      <c r="K339" t="inlineStr">
        <is>
          <t>Transfer</t>
        </is>
      </c>
      <c r="L339" t="inlineStr">
        <is>
          <t>Money moved to the owner. Not deductible.</t>
        </is>
      </c>
    </row>
    <row r="340">
      <c r="A340" s="10" t="n">
        <v>46229</v>
      </c>
      <c r="B340" t="inlineStr">
        <is>
          <t>Card 9876</t>
        </is>
      </c>
      <c r="C340" t="inlineStr">
        <is>
          <t>CHEMICAL GUYS ONLINE</t>
        </is>
      </c>
      <c r="D340" s="12" t="n">
        <v>-215.04</v>
      </c>
      <c r="E340" t="inlineStr">
        <is>
          <t>Supplies: detailing products</t>
        </is>
      </c>
      <c r="F340" s="14" t="inlineStr">
        <is>
          <t>22</t>
        </is>
      </c>
      <c r="G340" t="inlineStr">
        <is>
          <t>R190</t>
        </is>
      </c>
      <c r="H340" t="inlineStr">
        <is>
          <t>high</t>
        </is>
      </c>
      <c r="I340" t="inlineStr"/>
      <c r="J340" t="inlineStr"/>
      <c r="K340" t="inlineStr">
        <is>
          <t>Card</t>
        </is>
      </c>
      <c r="L340" t="inlineStr">
        <is>
          <t>Detailing chemicals, pads, and towels.</t>
        </is>
      </c>
    </row>
    <row r="341">
      <c r="A341" s="10" t="n">
        <v>46230</v>
      </c>
      <c r="B341" t="inlineStr">
        <is>
          <t>Card 9876</t>
        </is>
      </c>
      <c r="C341" t="inlineStr">
        <is>
          <t>WALMART SUPERCENTER #977</t>
        </is>
      </c>
      <c r="D341" s="12" t="n">
        <v>-42.8</v>
      </c>
      <c r="E341" t="inlineStr">
        <is>
          <t>Walmart purchase</t>
        </is>
      </c>
      <c r="F341" s="14" t="inlineStr">
        <is>
          <t>ask</t>
        </is>
      </c>
      <c r="G341" t="inlineStr">
        <is>
          <t>R199</t>
        </is>
      </c>
      <c r="H341" t="inlineStr">
        <is>
          <t>low</t>
        </is>
      </c>
      <c r="I341" t="inlineStr">
        <is>
          <t>ASK CLIENT</t>
        </is>
      </c>
      <c r="J341" t="inlineStr"/>
      <c r="K341" t="inlineStr">
        <is>
          <t>Card</t>
        </is>
      </c>
      <c r="L341" t="inlineStr">
        <is>
          <t>Big box or online store. Often mixed business and personal. Ask what was bought.</t>
        </is>
      </c>
    </row>
    <row r="342">
      <c r="A342" s="10" t="n">
        <v>46231</v>
      </c>
      <c r="B342" t="inlineStr">
        <is>
          <t>Card 9876</t>
        </is>
      </c>
      <c r="C342" t="inlineStr">
        <is>
          <t>CASEY'S #3412 ARNOLD MO</t>
        </is>
      </c>
      <c r="D342" s="12" t="n">
        <v>-57.38</v>
      </c>
      <c r="E342" t="inlineStr">
        <is>
          <t>Car and truck: fuel</t>
        </is>
      </c>
      <c r="F342" s="14" t="inlineStr">
        <is>
          <t>9</t>
        </is>
      </c>
      <c r="G342" t="inlineStr">
        <is>
          <t>R154</t>
        </is>
      </c>
      <c r="H342" t="inlineStr">
        <is>
          <t>high</t>
        </is>
      </c>
      <c r="I342" t="inlineStr">
        <is>
          <t>Mileage method?</t>
        </is>
      </c>
      <c r="J342" t="inlineStr"/>
      <c r="K342" t="inlineStr">
        <is>
          <t>Card</t>
        </is>
      </c>
      <c r="L342" t="inlineStr">
        <is>
          <t>Actual expense method only. If the client uses standard mileage (2026: 72.5 cents Jan 1 to Jun 30, 76 cents Jul 1 to Dec 31), do not deduct fuel separately.</t>
        </is>
      </c>
    </row>
    <row r="343">
      <c r="A343" s="10" t="n">
        <v>46231</v>
      </c>
      <c r="B343" t="inlineStr">
        <is>
          <t>Card 9876</t>
        </is>
      </c>
      <c r="C343" t="inlineStr">
        <is>
          <t>CASEY'S #3412 ARNOLD MO</t>
        </is>
      </c>
      <c r="D343" s="12" t="n">
        <v>-40.44</v>
      </c>
      <c r="E343" t="inlineStr">
        <is>
          <t>Car and truck: fuel</t>
        </is>
      </c>
      <c r="F343" s="14" t="inlineStr">
        <is>
          <t>9</t>
        </is>
      </c>
      <c r="G343" t="inlineStr">
        <is>
          <t>R154</t>
        </is>
      </c>
      <c r="H343" t="inlineStr">
        <is>
          <t>high</t>
        </is>
      </c>
      <c r="I343" t="inlineStr">
        <is>
          <t>Mileage method?</t>
        </is>
      </c>
      <c r="J343" t="inlineStr"/>
      <c r="K343" t="inlineStr">
        <is>
          <t>Card</t>
        </is>
      </c>
      <c r="L343" t="inlineStr">
        <is>
          <t>Actual expense method only. If the client uses standard mileage (2026: 72.5 cents Jan 1 to Jun 30, 76 cents Jul 1 to Dec 31), do not deduct fuel separately.</t>
        </is>
      </c>
    </row>
    <row r="344">
      <c r="A344" s="10" t="n">
        <v>46231</v>
      </c>
      <c r="B344" t="inlineStr">
        <is>
          <t>Card 9876</t>
        </is>
      </c>
      <c r="C344" t="inlineStr">
        <is>
          <t>PANERA BREAD #601234 ST LOUIS</t>
        </is>
      </c>
      <c r="D344" s="12" t="n">
        <v>-24.42</v>
      </c>
      <c r="E344" t="inlineStr">
        <is>
          <t>Meals: restaurant</t>
        </is>
      </c>
      <c r="F344" s="14" t="inlineStr">
        <is>
          <t>24b</t>
        </is>
      </c>
      <c r="G344" t="inlineStr">
        <is>
          <t>R293</t>
        </is>
      </c>
      <c r="H344" t="inlineStr">
        <is>
          <t>medium</t>
        </is>
      </c>
      <c r="I344" t="inlineStr">
        <is>
          <t>Meals 50%</t>
        </is>
      </c>
      <c r="J344" t="inlineStr"/>
      <c r="K344" t="inlineStr">
        <is>
          <t>Card</t>
        </is>
      </c>
      <c r="L344" t="inlineStr">
        <is>
          <t>Meals. 50% deductible. Confirm business purpose and who attended.</t>
        </is>
      </c>
    </row>
    <row r="345">
      <c r="A345" s="10" t="n">
        <v>46235</v>
      </c>
      <c r="B345" t="inlineStr">
        <is>
          <t>Card 9876</t>
        </is>
      </c>
      <c r="C345" t="inlineStr">
        <is>
          <t>QT 0128 FENTON MO</t>
        </is>
      </c>
      <c r="D345" s="12" t="n">
        <v>-44.5</v>
      </c>
      <c r="E345" t="inlineStr">
        <is>
          <t>Car and truck: fuel</t>
        </is>
      </c>
      <c r="F345" s="14" t="inlineStr">
        <is>
          <t>9</t>
        </is>
      </c>
      <c r="G345" t="inlineStr">
        <is>
          <t>R153</t>
        </is>
      </c>
      <c r="H345" t="inlineStr">
        <is>
          <t>high</t>
        </is>
      </c>
      <c r="I345" t="inlineStr">
        <is>
          <t>Mileage method?</t>
        </is>
      </c>
      <c r="J345" t="inlineStr"/>
      <c r="K345" t="inlineStr">
        <is>
          <t>Card</t>
        </is>
      </c>
      <c r="L345" t="inlineStr">
        <is>
          <t>Actual expense method only. If the client uses standard mileage (2026: 72.5 cents Jan 1 to Jun 30, 76 cents Jul 1 to Dec 31), do not deduct fuel separately.</t>
        </is>
      </c>
    </row>
    <row r="346">
      <c r="A346" s="10" t="n">
        <v>46235</v>
      </c>
      <c r="B346" t="inlineStr">
        <is>
          <t>Card 9876</t>
        </is>
      </c>
      <c r="C346" t="inlineStr">
        <is>
          <t>WALMART SUPERCENTER #267</t>
        </is>
      </c>
      <c r="D346" s="12" t="n">
        <v>-55.23</v>
      </c>
      <c r="E346" t="inlineStr">
        <is>
          <t>Walmart purchase</t>
        </is>
      </c>
      <c r="F346" s="14" t="inlineStr">
        <is>
          <t>ask</t>
        </is>
      </c>
      <c r="G346" t="inlineStr">
        <is>
          <t>R199</t>
        </is>
      </c>
      <c r="H346" t="inlineStr">
        <is>
          <t>low</t>
        </is>
      </c>
      <c r="I346" t="inlineStr">
        <is>
          <t>ASK CLIENT</t>
        </is>
      </c>
      <c r="J346" t="inlineStr"/>
      <c r="K346" t="inlineStr">
        <is>
          <t>Card</t>
        </is>
      </c>
      <c r="L346" t="inlineStr">
        <is>
          <t>Big box or online store. Often mixed business and personal. Ask what was bought.</t>
        </is>
      </c>
    </row>
    <row r="347">
      <c r="A347" s="10" t="n">
        <v>46235</v>
      </c>
      <c r="B347" t="inlineStr">
        <is>
          <t>Checking 1234</t>
        </is>
      </c>
      <c r="C347" t="inlineStr">
        <is>
          <t>ACH DEBIT GARAGE RENT T WILLIAMS</t>
        </is>
      </c>
      <c r="D347" s="12" t="n">
        <v>-650</v>
      </c>
      <c r="E347" t="inlineStr">
        <is>
          <t>Rent: business property</t>
        </is>
      </c>
      <c r="F347" s="14" t="inlineStr">
        <is>
          <t>20b</t>
        </is>
      </c>
      <c r="G347" t="inlineStr">
        <is>
          <t>R182</t>
        </is>
      </c>
      <c r="H347" t="inlineStr">
        <is>
          <t>high</t>
        </is>
      </c>
      <c r="I347" t="inlineStr">
        <is>
          <t>1099 watch</t>
        </is>
      </c>
      <c r="J347" t="inlineStr">
        <is>
          <t>T. Williams (garage landlord)</t>
        </is>
      </c>
      <c r="K347" t="inlineStr">
        <is>
          <t>ACH</t>
        </is>
      </c>
      <c r="L347" t="inlineStr">
        <is>
          <t>Business rent. Paid by check or ACH to an individual or non-corporate landlord: check the 1099-MISC watchlist.</t>
        </is>
      </c>
    </row>
    <row r="348">
      <c r="A348" s="10" t="n">
        <v>46236</v>
      </c>
      <c r="B348" t="inlineStr">
        <is>
          <t>Card 9876</t>
        </is>
      </c>
      <c r="C348" t="inlineStr">
        <is>
          <t>GOOGLE *GSUITE_GATEWAYMOBIL</t>
        </is>
      </c>
      <c r="D348" s="12" t="n">
        <v>-7.2</v>
      </c>
      <c r="E348" t="inlineStr">
        <is>
          <t>Software: Google Workspace</t>
        </is>
      </c>
      <c r="F348" s="14" t="inlineStr">
        <is>
          <t>27a</t>
        </is>
      </c>
      <c r="G348" t="inlineStr">
        <is>
          <t>R211</t>
        </is>
      </c>
      <c r="H348" t="inlineStr">
        <is>
          <t>high</t>
        </is>
      </c>
      <c r="I348" t="inlineStr"/>
      <c r="J348" t="inlineStr"/>
      <c r="K348" t="inlineStr">
        <is>
          <t>Card</t>
        </is>
      </c>
      <c r="L348" t="inlineStr">
        <is>
          <t>Software subscription. Some preparers use line 18 instead. Keep it consistent.</t>
        </is>
      </c>
    </row>
    <row r="349">
      <c r="A349" s="10" t="n">
        <v>46236</v>
      </c>
      <c r="B349" t="inlineStr">
        <is>
          <t>Card 9876</t>
        </is>
      </c>
      <c r="C349" t="inlineStr">
        <is>
          <t>JOBBER SOFTWARE</t>
        </is>
      </c>
      <c r="D349" s="12" t="n">
        <v>-69</v>
      </c>
      <c r="E349" t="inlineStr">
        <is>
          <t>Software: scheduling and CRM</t>
        </is>
      </c>
      <c r="F349" s="14" t="inlineStr">
        <is>
          <t>27a</t>
        </is>
      </c>
      <c r="G349" t="inlineStr">
        <is>
          <t>R220</t>
        </is>
      </c>
      <c r="H349" t="inlineStr">
        <is>
          <t>high</t>
        </is>
      </c>
      <c r="I349" t="inlineStr"/>
      <c r="J349" t="inlineStr"/>
      <c r="K349" t="inlineStr">
        <is>
          <t>Card</t>
        </is>
      </c>
      <c r="L349" t="inlineStr">
        <is>
          <t>Software subscription. Some preparers use line 18 instead. Keep it consistent.</t>
        </is>
      </c>
    </row>
    <row r="350">
      <c r="A350" s="10" t="n">
        <v>46236</v>
      </c>
      <c r="B350" t="inlineStr">
        <is>
          <t>Checking 1234</t>
        </is>
      </c>
      <c r="C350" t="inlineStr">
        <is>
          <t>SQUARE INC DES:SQ260802 ID:T380566</t>
        </is>
      </c>
      <c r="D350" s="12" t="n">
        <v>526.1900000000001</v>
      </c>
      <c r="E350" t="inlineStr">
        <is>
          <t>Gross receipts: Square payouts</t>
        </is>
      </c>
      <c r="F350" s="14" t="inlineStr">
        <is>
          <t>income_1</t>
        </is>
      </c>
      <c r="G350" t="inlineStr">
        <is>
          <t>R031</t>
        </is>
      </c>
      <c r="H350" t="inlineStr">
        <is>
          <t>high</t>
        </is>
      </c>
      <c r="I350" t="inlineStr"/>
      <c r="J350" t="inlineStr"/>
      <c r="K350" t="inlineStr">
        <is>
          <t>Bank debit</t>
        </is>
      </c>
      <c r="L350" t="inlineStr">
        <is>
          <t>Square payout. Net of fees; compare to the 1099-K.</t>
        </is>
      </c>
    </row>
    <row r="351">
      <c r="A351" s="10" t="n">
        <v>46237</v>
      </c>
      <c r="B351" t="inlineStr">
        <is>
          <t>Card 9876</t>
        </is>
      </c>
      <c r="C351" t="inlineStr">
        <is>
          <t>GOOGLE *ADS9452182322</t>
        </is>
      </c>
      <c r="D351" s="12" t="n">
        <v>-181.91</v>
      </c>
      <c r="E351" t="inlineStr">
        <is>
          <t>Advertising: online ads</t>
        </is>
      </c>
      <c r="F351" s="14" t="inlineStr">
        <is>
          <t>8</t>
        </is>
      </c>
      <c r="G351" t="inlineStr">
        <is>
          <t>R079</t>
        </is>
      </c>
      <c r="H351" t="inlineStr">
        <is>
          <t>high</t>
        </is>
      </c>
      <c r="I351" t="inlineStr"/>
      <c r="J351" t="inlineStr"/>
      <c r="K351" t="inlineStr">
        <is>
          <t>Card</t>
        </is>
      </c>
      <c r="L351" t="inlineStr">
        <is>
          <t>Google Ads.</t>
        </is>
      </c>
    </row>
    <row r="352">
      <c r="A352" s="10" t="n">
        <v>46237</v>
      </c>
      <c r="B352" t="inlineStr">
        <is>
          <t>Checking 1234</t>
        </is>
      </c>
      <c r="C352" t="inlineStr">
        <is>
          <t>NEXT INSURANCE PREMIUM</t>
        </is>
      </c>
      <c r="D352" s="12" t="n">
        <v>-48.2</v>
      </c>
      <c r="E352" t="inlineStr">
        <is>
          <t>Insurance: business policy</t>
        </is>
      </c>
      <c r="F352" s="14" t="inlineStr">
        <is>
          <t>15</t>
        </is>
      </c>
      <c r="G352" t="inlineStr">
        <is>
          <t>R123</t>
        </is>
      </c>
      <c r="H352" t="inlineStr">
        <is>
          <t>high</t>
        </is>
      </c>
      <c r="I352" t="inlineStr"/>
      <c r="J352" t="inlineStr">
        <is>
          <t>Next Insurance</t>
        </is>
      </c>
      <c r="K352" t="inlineStr">
        <is>
          <t>ACH</t>
        </is>
      </c>
      <c r="L352" t="inlineStr">
        <is>
          <t>Business insurer.</t>
        </is>
      </c>
    </row>
    <row r="353">
      <c r="A353" s="10" t="n">
        <v>46238</v>
      </c>
      <c r="B353" t="inlineStr">
        <is>
          <t>Card 9876</t>
        </is>
      </c>
      <c r="C353" t="inlineStr">
        <is>
          <t>DETAILED IMAGE LLC</t>
        </is>
      </c>
      <c r="D353" s="12" t="n">
        <v>-157.67</v>
      </c>
      <c r="E353" t="inlineStr">
        <is>
          <t>Supplies: detailing products</t>
        </is>
      </c>
      <c r="F353" s="14" t="inlineStr">
        <is>
          <t>22</t>
        </is>
      </c>
      <c r="G353" t="inlineStr">
        <is>
          <t>R190</t>
        </is>
      </c>
      <c r="H353" t="inlineStr">
        <is>
          <t>high</t>
        </is>
      </c>
      <c r="I353" t="inlineStr"/>
      <c r="J353" t="inlineStr"/>
      <c r="K353" t="inlineStr">
        <is>
          <t>Card</t>
        </is>
      </c>
      <c r="L353" t="inlineStr">
        <is>
          <t>Detailing chemicals, pads, and towels.</t>
        </is>
      </c>
    </row>
    <row r="354">
      <c r="A354" s="10" t="n">
        <v>46238</v>
      </c>
      <c r="B354" t="inlineStr">
        <is>
          <t>Card 9876</t>
        </is>
      </c>
      <c r="C354" t="inlineStr">
        <is>
          <t>INTUIT *QBOOKS ONLINE</t>
        </is>
      </c>
      <c r="D354" s="12" t="n">
        <v>-38</v>
      </c>
      <c r="E354" t="inlineStr">
        <is>
          <t>Legal and professional: accounting software</t>
        </is>
      </c>
      <c r="F354" s="14" t="inlineStr">
        <is>
          <t>17</t>
        </is>
      </c>
      <c r="G354" t="inlineStr">
        <is>
          <t>R113</t>
        </is>
      </c>
      <c r="H354" t="inlineStr">
        <is>
          <t>high</t>
        </is>
      </c>
      <c r="I354" t="inlineStr"/>
      <c r="J354" t="inlineStr"/>
      <c r="K354" t="inlineStr">
        <is>
          <t>Card</t>
        </is>
      </c>
      <c r="L354" t="inlineStr">
        <is>
          <t>QuickBooks subscription. Accounting software.</t>
        </is>
      </c>
    </row>
    <row r="355">
      <c r="A355" s="10" t="n">
        <v>46239</v>
      </c>
      <c r="B355" t="inlineStr">
        <is>
          <t>Checking 1234</t>
        </is>
      </c>
      <c r="C355" t="inlineStr">
        <is>
          <t>PROGRESSIVE COMMERCIAL AUTO</t>
        </is>
      </c>
      <c r="D355" s="12" t="n">
        <v>-186.4</v>
      </c>
      <c r="E355" t="inlineStr">
        <is>
          <t>Insurance: commercial auto</t>
        </is>
      </c>
      <c r="F355" s="14" t="inlineStr">
        <is>
          <t>15</t>
        </is>
      </c>
      <c r="G355" t="inlineStr">
        <is>
          <t>R133</t>
        </is>
      </c>
      <c r="H355" t="inlineStr">
        <is>
          <t>high</t>
        </is>
      </c>
      <c r="I355" t="inlineStr"/>
      <c r="J355" t="inlineStr">
        <is>
          <t>Progressive</t>
        </is>
      </c>
      <c r="K355" t="inlineStr">
        <is>
          <t>ACH</t>
        </is>
      </c>
      <c r="L355" t="inlineStr">
        <is>
          <t>Commercial auto. Not deducted separately if the client uses standard mileage.</t>
        </is>
      </c>
    </row>
    <row r="356">
      <c r="A356" s="10" t="n">
        <v>46240</v>
      </c>
      <c r="B356" t="inlineStr">
        <is>
          <t>Checking 1234</t>
        </is>
      </c>
      <c r="C356" t="inlineStr">
        <is>
          <t>ZELLE TO DESHAWN KELLER</t>
        </is>
      </c>
      <c r="D356" s="12" t="n">
        <v>-170.73</v>
      </c>
      <c r="E356" t="inlineStr">
        <is>
          <t>Zelle sent</t>
        </is>
      </c>
      <c r="F356" s="14" t="inlineStr">
        <is>
          <t>ask</t>
        </is>
      </c>
      <c r="G356" t="inlineStr">
        <is>
          <t>R052</t>
        </is>
      </c>
      <c r="H356" t="inlineStr">
        <is>
          <t>low</t>
        </is>
      </c>
      <c r="I356" t="inlineStr">
        <is>
          <t>ASK CLIENT; 1099 watch</t>
        </is>
      </c>
      <c r="J356" t="inlineStr">
        <is>
          <t>Deshawn Keller</t>
        </is>
      </c>
      <c r="K356" t="inlineStr">
        <is>
          <t>Zelle</t>
        </is>
      </c>
      <c r="L356" t="inlineStr">
        <is>
          <t>Person-to-person payment. Ask who it was and why. Business service payees may need a 1099-NEC.</t>
        </is>
      </c>
    </row>
    <row r="357">
      <c r="A357" s="10" t="n">
        <v>46241</v>
      </c>
      <c r="B357" t="inlineStr">
        <is>
          <t>Card 9876</t>
        </is>
      </c>
      <c r="C357" t="inlineStr">
        <is>
          <t>AMAZON MKTPL*C41604</t>
        </is>
      </c>
      <c r="D357" s="12" t="n">
        <v>-38.59</v>
      </c>
      <c r="E357" t="inlineStr">
        <is>
          <t>Amazon purchase</t>
        </is>
      </c>
      <c r="F357" s="14" t="inlineStr">
        <is>
          <t>ask</t>
        </is>
      </c>
      <c r="G357" t="inlineStr">
        <is>
          <t>R198</t>
        </is>
      </c>
      <c r="H357" t="inlineStr">
        <is>
          <t>low</t>
        </is>
      </c>
      <c r="I357" t="inlineStr">
        <is>
          <t>ASK CLIENT</t>
        </is>
      </c>
      <c r="J357" t="inlineStr"/>
      <c r="K357" t="inlineStr">
        <is>
          <t>Card</t>
        </is>
      </c>
      <c r="L357" t="inlineStr">
        <is>
          <t>Big box or online store. Often mixed business and personal. Ask what was bought.</t>
        </is>
      </c>
    </row>
    <row r="358">
      <c r="A358" s="10" t="n">
        <v>46241</v>
      </c>
      <c r="B358" t="inlineStr">
        <is>
          <t>Card 9876</t>
        </is>
      </c>
      <c r="C358" t="inlineStr">
        <is>
          <t>FACEBK *W661891</t>
        </is>
      </c>
      <c r="D358" s="12" t="n">
        <v>-149.27</v>
      </c>
      <c r="E358" t="inlineStr">
        <is>
          <t>Advertising: online ads</t>
        </is>
      </c>
      <c r="F358" s="14" t="inlineStr">
        <is>
          <t>8</t>
        </is>
      </c>
      <c r="G358" t="inlineStr">
        <is>
          <t>R080</t>
        </is>
      </c>
      <c r="H358" t="inlineStr">
        <is>
          <t>high</t>
        </is>
      </c>
      <c r="I358" t="inlineStr"/>
      <c r="J358" t="inlineStr"/>
      <c r="K358" t="inlineStr">
        <is>
          <t>Card</t>
        </is>
      </c>
      <c r="L358" t="inlineStr">
        <is>
          <t>Meta (Facebook or Instagram) ads.</t>
        </is>
      </c>
    </row>
    <row r="359">
      <c r="A359" s="10" t="n">
        <v>46241</v>
      </c>
      <c r="B359" t="inlineStr">
        <is>
          <t>Checking 1234</t>
        </is>
      </c>
      <c r="C359" t="inlineStr">
        <is>
          <t>SQUARE INC DES:SQ260807 ID:T391367</t>
        </is>
      </c>
      <c r="D359" s="12" t="n">
        <v>997.2</v>
      </c>
      <c r="E359" t="inlineStr">
        <is>
          <t>Gross receipts: Square payouts</t>
        </is>
      </c>
      <c r="F359" s="14" t="inlineStr">
        <is>
          <t>income_1</t>
        </is>
      </c>
      <c r="G359" t="inlineStr">
        <is>
          <t>R031</t>
        </is>
      </c>
      <c r="H359" t="inlineStr">
        <is>
          <t>high</t>
        </is>
      </c>
      <c r="I359" t="inlineStr"/>
      <c r="J359" t="inlineStr"/>
      <c r="K359" t="inlineStr">
        <is>
          <t>Bank debit</t>
        </is>
      </c>
      <c r="L359" t="inlineStr">
        <is>
          <t>Square payout. Net of fees; compare to the 1099-K.</t>
        </is>
      </c>
    </row>
    <row r="360">
      <c r="A360" s="10" t="n">
        <v>46242</v>
      </c>
      <c r="B360" t="inlineStr">
        <is>
          <t>Checking 1234</t>
        </is>
      </c>
      <c r="C360" t="inlineStr">
        <is>
          <t>STRIPE TRANSFER ST-G3806X</t>
        </is>
      </c>
      <c r="D360" s="12" t="n">
        <v>1153</v>
      </c>
      <c r="E360" t="inlineStr">
        <is>
          <t>Gross receipts: Stripe payouts</t>
        </is>
      </c>
      <c r="F360" s="14" t="inlineStr">
        <is>
          <t>income_1</t>
        </is>
      </c>
      <c r="G360" t="inlineStr">
        <is>
          <t>R030</t>
        </is>
      </c>
      <c r="H360" t="inlineStr">
        <is>
          <t>high</t>
        </is>
      </c>
      <c r="I360" t="inlineStr"/>
      <c r="J360" t="inlineStr"/>
      <c r="K360" t="inlineStr">
        <is>
          <t>Bank debit</t>
        </is>
      </c>
      <c r="L360" t="inlineStr">
        <is>
          <t>Stripe payout. Payouts are net of fees; preparer may gross up using the 1099-K.</t>
        </is>
      </c>
    </row>
    <row r="361">
      <c r="A361" s="10" t="n">
        <v>46243</v>
      </c>
      <c r="B361" t="inlineStr">
        <is>
          <t>Card 9876</t>
        </is>
      </c>
      <c r="C361" t="inlineStr">
        <is>
          <t>JIFFY LUBE #4830</t>
        </is>
      </c>
      <c r="D361" s="12" t="n">
        <v>-94.17</v>
      </c>
      <c r="E361" t="inlineStr">
        <is>
          <t>Car and truck: service and tires</t>
        </is>
      </c>
      <c r="F361" s="14" t="inlineStr">
        <is>
          <t>9</t>
        </is>
      </c>
      <c r="G361" t="inlineStr">
        <is>
          <t>R168</t>
        </is>
      </c>
      <c r="H361" t="inlineStr">
        <is>
          <t>high</t>
        </is>
      </c>
      <c r="I361" t="inlineStr"/>
      <c r="J361" t="inlineStr"/>
      <c r="K361" t="inlineStr">
        <is>
          <t>Card</t>
        </is>
      </c>
      <c r="L361" t="inlineStr">
        <is>
          <t>Vehicle upkeep. Actual expense method only; not deducted separately if the client uses standard mileage.</t>
        </is>
      </c>
    </row>
    <row r="362">
      <c r="A362" s="10" t="n">
        <v>46244</v>
      </c>
      <c r="B362" t="inlineStr">
        <is>
          <t>Card 9876</t>
        </is>
      </c>
      <c r="C362" t="inlineStr">
        <is>
          <t>MCDONALD'S F1234 ST LOUIS</t>
        </is>
      </c>
      <c r="D362" s="12" t="n">
        <v>-49.61</v>
      </c>
      <c r="E362" t="inlineStr">
        <is>
          <t>Meals: fast food</t>
        </is>
      </c>
      <c r="F362" s="14" t="inlineStr">
        <is>
          <t>24b</t>
        </is>
      </c>
      <c r="G362" t="inlineStr">
        <is>
          <t>R279</t>
        </is>
      </c>
      <c r="H362" t="inlineStr">
        <is>
          <t>low</t>
        </is>
      </c>
      <c r="I362" t="inlineStr">
        <is>
          <t>LOW CONFIDENCE: ask client; Meals 50%</t>
        </is>
      </c>
      <c r="J362" t="inlineStr"/>
      <c r="K362" t="inlineStr">
        <is>
          <t>Card</t>
        </is>
      </c>
      <c r="L362" t="inlineStr">
        <is>
          <t>Fast food or coffee. Often personal. 50% if business. Confirm purpose.</t>
        </is>
      </c>
    </row>
    <row r="363">
      <c r="A363" s="10" t="n">
        <v>46244</v>
      </c>
      <c r="B363" t="inlineStr">
        <is>
          <t>Checking 1234</t>
        </is>
      </c>
      <c r="C363" t="inlineStr">
        <is>
          <t>ALLY AUTO PAYMENT</t>
        </is>
      </c>
      <c r="D363" s="12" t="n">
        <v>-412.66</v>
      </c>
      <c r="E363" t="inlineStr">
        <is>
          <t>Vehicle loan payment</t>
        </is>
      </c>
      <c r="F363" s="14" t="inlineStr">
        <is>
          <t>ask</t>
        </is>
      </c>
      <c r="G363" t="inlineStr">
        <is>
          <t>R023</t>
        </is>
      </c>
      <c r="H363" t="inlineStr">
        <is>
          <t>medium</t>
        </is>
      </c>
      <c r="I363" t="inlineStr">
        <is>
          <t>ASK CLIENT</t>
        </is>
      </c>
      <c r="J363" t="inlineStr">
        <is>
          <t>Ally</t>
        </is>
      </c>
      <c r="K363" t="inlineStr">
        <is>
          <t>ACH</t>
        </is>
      </c>
      <c r="L363" t="inlineStr">
        <is>
          <t>Vehicle loan. Loan payment. Split principal (not deductible) and interest (line 16b). Need the loan statement.</t>
        </is>
      </c>
    </row>
    <row r="364">
      <c r="A364" s="10" t="n">
        <v>46245</v>
      </c>
      <c r="B364" t="inlineStr">
        <is>
          <t>Card 9876</t>
        </is>
      </c>
      <c r="C364" t="inlineStr">
        <is>
          <t>QT 0233 MAPLEWOOD MO</t>
        </is>
      </c>
      <c r="D364" s="12" t="n">
        <v>-65.73999999999999</v>
      </c>
      <c r="E364" t="inlineStr">
        <is>
          <t>Car and truck: fuel</t>
        </is>
      </c>
      <c r="F364" s="14" t="inlineStr">
        <is>
          <t>9</t>
        </is>
      </c>
      <c r="G364" t="inlineStr">
        <is>
          <t>R153</t>
        </is>
      </c>
      <c r="H364" t="inlineStr">
        <is>
          <t>high</t>
        </is>
      </c>
      <c r="I364" t="inlineStr">
        <is>
          <t>Mileage method?</t>
        </is>
      </c>
      <c r="J364" t="inlineStr"/>
      <c r="K364" t="inlineStr">
        <is>
          <t>Card</t>
        </is>
      </c>
      <c r="L364" t="inlineStr">
        <is>
          <t>Actual expense method only. If the client uses standard mileage (2026: 72.5 cents Jan 1 to Jun 30, 76 cents Jul 1 to Dec 31), do not deduct fuel separately.</t>
        </is>
      </c>
    </row>
    <row r="365">
      <c r="A365" s="10" t="n">
        <v>46245</v>
      </c>
      <c r="B365" t="inlineStr">
        <is>
          <t>Checking 1234</t>
        </is>
      </c>
      <c r="C365" t="inlineStr">
        <is>
          <t>ONLINE TRANSFER TO PERSONAL CHK XXXX5521</t>
        </is>
      </c>
      <c r="D365" s="12" t="n">
        <v>-1000</v>
      </c>
      <c r="E365" t="inlineStr">
        <is>
          <t>Owner draw</t>
        </is>
      </c>
      <c r="F365" s="14" t="inlineStr">
        <is>
          <t>owner_draw</t>
        </is>
      </c>
      <c r="G365" t="inlineStr">
        <is>
          <t>R047</t>
        </is>
      </c>
      <c r="H365" t="inlineStr">
        <is>
          <t>medium</t>
        </is>
      </c>
      <c r="I365" t="inlineStr"/>
      <c r="J365" t="inlineStr">
        <is>
          <t>Owner</t>
        </is>
      </c>
      <c r="K365" t="inlineStr">
        <is>
          <t>Transfer</t>
        </is>
      </c>
      <c r="L365" t="inlineStr">
        <is>
          <t>Money moved to the owner. Not deductible.</t>
        </is>
      </c>
    </row>
    <row r="366">
      <c r="A366" s="10" t="n">
        <v>46246</v>
      </c>
      <c r="B366" t="inlineStr">
        <is>
          <t>Card 9876</t>
        </is>
      </c>
      <c r="C366" t="inlineStr">
        <is>
          <t>CASEY'S #3412 ARNOLD MO</t>
        </is>
      </c>
      <c r="D366" s="12" t="n">
        <v>-38.96</v>
      </c>
      <c r="E366" t="inlineStr">
        <is>
          <t>Car and truck: fuel</t>
        </is>
      </c>
      <c r="F366" s="14" t="inlineStr">
        <is>
          <t>9</t>
        </is>
      </c>
      <c r="G366" t="inlineStr">
        <is>
          <t>R154</t>
        </is>
      </c>
      <c r="H366" t="inlineStr">
        <is>
          <t>high</t>
        </is>
      </c>
      <c r="I366" t="inlineStr">
        <is>
          <t>Mileage method?</t>
        </is>
      </c>
      <c r="J366" t="inlineStr"/>
      <c r="K366" t="inlineStr">
        <is>
          <t>Card</t>
        </is>
      </c>
      <c r="L366" t="inlineStr">
        <is>
          <t>Actual expense method only. If the client uses standard mileage (2026: 72.5 cents Jan 1 to Jun 30, 76 cents Jul 1 to Dec 31), do not deduct fuel separately.</t>
        </is>
      </c>
    </row>
    <row r="367">
      <c r="A367" s="10" t="n">
        <v>46246</v>
      </c>
      <c r="B367" t="inlineStr">
        <is>
          <t>Card 9876</t>
        </is>
      </c>
      <c r="C367" t="inlineStr">
        <is>
          <t>MCDONALD'S F1234 ST LOUIS</t>
        </is>
      </c>
      <c r="D367" s="12" t="n">
        <v>-20.5</v>
      </c>
      <c r="E367" t="inlineStr">
        <is>
          <t>Meals: fast food</t>
        </is>
      </c>
      <c r="F367" s="14" t="inlineStr">
        <is>
          <t>24b</t>
        </is>
      </c>
      <c r="G367" t="inlineStr">
        <is>
          <t>R279</t>
        </is>
      </c>
      <c r="H367" t="inlineStr">
        <is>
          <t>low</t>
        </is>
      </c>
      <c r="I367" t="inlineStr">
        <is>
          <t>LOW CONFIDENCE: ask client; Meals 50%</t>
        </is>
      </c>
      <c r="J367" t="inlineStr"/>
      <c r="K367" t="inlineStr">
        <is>
          <t>Card</t>
        </is>
      </c>
      <c r="L367" t="inlineStr">
        <is>
          <t>Fast food or coffee. Often personal. 50% if business. Confirm purpose.</t>
        </is>
      </c>
    </row>
    <row r="368">
      <c r="A368" s="10" t="n">
        <v>46246</v>
      </c>
      <c r="B368" t="inlineStr">
        <is>
          <t>Card 9876</t>
        </is>
      </c>
      <c r="C368" t="inlineStr">
        <is>
          <t>PAYMENT RECEIVED THANK YOU</t>
        </is>
      </c>
      <c r="D368" s="12" t="n">
        <v>1884.26</v>
      </c>
      <c r="E368" t="inlineStr">
        <is>
          <t>Credit card payment received</t>
        </is>
      </c>
      <c r="F368" s="14" t="inlineStr">
        <is>
          <t>transfer</t>
        </is>
      </c>
      <c r="G368" t="inlineStr">
        <is>
          <t>R042</t>
        </is>
      </c>
      <c r="H368" t="inlineStr">
        <is>
          <t>high</t>
        </is>
      </c>
      <c r="I368" t="inlineStr"/>
      <c r="J368" t="inlineStr">
        <is>
          <t>Own card</t>
        </is>
      </c>
      <c r="K368" t="inlineStr">
        <is>
          <t>Transfer</t>
        </is>
      </c>
      <c r="L368" t="inlineStr">
        <is>
          <t>Card payment received. Matches a checking withdrawal.</t>
        </is>
      </c>
    </row>
    <row r="369">
      <c r="A369" s="10" t="n">
        <v>46246</v>
      </c>
      <c r="B369" t="inlineStr">
        <is>
          <t>Checking 1234</t>
        </is>
      </c>
      <c r="C369" t="inlineStr">
        <is>
          <t>CHECK 1047 R ALVAREZ SMALL ENGINE</t>
        </is>
      </c>
      <c r="D369" s="12" t="n">
        <v>-975</v>
      </c>
      <c r="E369" t="inlineStr">
        <is>
          <t>Repairs: equipment</t>
        </is>
      </c>
      <c r="F369" s="14" t="inlineStr">
        <is>
          <t>21</t>
        </is>
      </c>
      <c r="G369" t="inlineStr">
        <is>
          <t>R185</t>
        </is>
      </c>
      <c r="H369" t="inlineStr">
        <is>
          <t>high</t>
        </is>
      </c>
      <c r="I369" t="inlineStr">
        <is>
          <t>1099 watch</t>
        </is>
      </c>
      <c r="J369" t="inlineStr">
        <is>
          <t>R. Alvarez Small Engine</t>
        </is>
      </c>
      <c r="K369" t="inlineStr">
        <is>
          <t>Check</t>
        </is>
      </c>
      <c r="L369" t="inlineStr">
        <is>
          <t>Equipment repair.</t>
        </is>
      </c>
    </row>
    <row r="370">
      <c r="A370" s="10" t="n">
        <v>46246</v>
      </c>
      <c r="B370" t="inlineStr">
        <is>
          <t>Checking 1234</t>
        </is>
      </c>
      <c r="C370" t="inlineStr">
        <is>
          <t>PAYMENT TO CARD ENDING 9876</t>
        </is>
      </c>
      <c r="D370" s="12" t="n">
        <v>-1884.26</v>
      </c>
      <c r="E370" t="inlineStr">
        <is>
          <t>Credit card payment</t>
        </is>
      </c>
      <c r="F370" s="14" t="inlineStr">
        <is>
          <t>transfer</t>
        </is>
      </c>
      <c r="G370" t="inlineStr">
        <is>
          <t>R041</t>
        </is>
      </c>
      <c r="H370" t="inlineStr">
        <is>
          <t>high</t>
        </is>
      </c>
      <c r="I370" t="inlineStr"/>
      <c r="J370" t="inlineStr">
        <is>
          <t>Own card</t>
        </is>
      </c>
      <c r="K370" t="inlineStr">
        <is>
          <t>Transfer</t>
        </is>
      </c>
      <c r="L370" t="inlineStr">
        <is>
          <t>Paying the business card. Not an expense; card charges are categorized on the card side.</t>
        </is>
      </c>
    </row>
    <row r="371">
      <c r="A371" s="10" t="n">
        <v>46247</v>
      </c>
      <c r="B371" t="inlineStr">
        <is>
          <t>Checking 1234</t>
        </is>
      </c>
      <c r="C371" t="inlineStr">
        <is>
          <t>SQUARE INC DES:SQ260813 ID:T382849</t>
        </is>
      </c>
      <c r="D371" s="12" t="n">
        <v>1030.42</v>
      </c>
      <c r="E371" t="inlineStr">
        <is>
          <t>Gross receipts: Square payouts</t>
        </is>
      </c>
      <c r="F371" s="14" t="inlineStr">
        <is>
          <t>income_1</t>
        </is>
      </c>
      <c r="G371" t="inlineStr">
        <is>
          <t>R031</t>
        </is>
      </c>
      <c r="H371" t="inlineStr">
        <is>
          <t>high</t>
        </is>
      </c>
      <c r="I371" t="inlineStr"/>
      <c r="J371" t="inlineStr"/>
      <c r="K371" t="inlineStr">
        <is>
          <t>Bank debit</t>
        </is>
      </c>
      <c r="L371" t="inlineStr">
        <is>
          <t>Square payout. Net of fees; compare to the 1099-K.</t>
        </is>
      </c>
    </row>
    <row r="372">
      <c r="A372" s="10" t="n">
        <v>46247</v>
      </c>
      <c r="B372" t="inlineStr">
        <is>
          <t>Checking 1234</t>
        </is>
      </c>
      <c r="C372" t="inlineStr">
        <is>
          <t>ZELLE FROM LUIS ROMERO</t>
        </is>
      </c>
      <c r="D372" s="12" t="n">
        <v>142.59</v>
      </c>
      <c r="E372" t="inlineStr">
        <is>
          <t>Zelle received</t>
        </is>
      </c>
      <c r="F372" s="14" t="inlineStr">
        <is>
          <t>ask</t>
        </is>
      </c>
      <c r="G372" t="inlineStr">
        <is>
          <t>R051</t>
        </is>
      </c>
      <c r="H372" t="inlineStr">
        <is>
          <t>low</t>
        </is>
      </c>
      <c r="I372" t="inlineStr">
        <is>
          <t>ASK CLIENT</t>
        </is>
      </c>
      <c r="J372" t="inlineStr">
        <is>
          <t>Luis Romero</t>
        </is>
      </c>
      <c r="K372" t="inlineStr">
        <is>
          <t>Zelle</t>
        </is>
      </c>
      <c r="L372" t="inlineStr">
        <is>
          <t>Zelle received. Customer payment, loan, or personal money? Ask.</t>
        </is>
      </c>
    </row>
    <row r="373">
      <c r="A373" s="10" t="n">
        <v>46248</v>
      </c>
      <c r="B373" t="inlineStr">
        <is>
          <t>Checking 1234</t>
        </is>
      </c>
      <c r="C373" t="inlineStr">
        <is>
          <t>ATM WITHDRAWAL 5211 GRAVOIS AVE ST LOUIS</t>
        </is>
      </c>
      <c r="D373" s="12" t="n">
        <v>-200</v>
      </c>
      <c r="E373" t="inlineStr">
        <is>
          <t>Cash withdrawal</t>
        </is>
      </c>
      <c r="F373" s="14" t="inlineStr">
        <is>
          <t>owner_draw</t>
        </is>
      </c>
      <c r="G373" t="inlineStr">
        <is>
          <t>R060</t>
        </is>
      </c>
      <c r="H373" t="inlineStr">
        <is>
          <t>low</t>
        </is>
      </c>
      <c r="I373" t="inlineStr">
        <is>
          <t>LOW CONFIDENCE: ask client</t>
        </is>
      </c>
      <c r="J373" t="inlineStr"/>
      <c r="K373" t="inlineStr">
        <is>
          <t>Bank debit</t>
        </is>
      </c>
      <c r="L373" t="inlineStr">
        <is>
          <t>Cash withdrawal. Treated as owner draw unless the client shows a business use with receipts.</t>
        </is>
      </c>
    </row>
    <row r="374">
      <c r="A374" s="10" t="n">
        <v>46250</v>
      </c>
      <c r="B374" t="inlineStr">
        <is>
          <t>Card 9876</t>
        </is>
      </c>
      <c r="C374" t="inlineStr">
        <is>
          <t>CHEMICAL GUYS ONLINE</t>
        </is>
      </c>
      <c r="D374" s="12" t="n">
        <v>-61.36</v>
      </c>
      <c r="E374" t="inlineStr">
        <is>
          <t>Supplies: detailing products</t>
        </is>
      </c>
      <c r="F374" s="14" t="inlineStr">
        <is>
          <t>22</t>
        </is>
      </c>
      <c r="G374" t="inlineStr">
        <is>
          <t>R190</t>
        </is>
      </c>
      <c r="H374" t="inlineStr">
        <is>
          <t>high</t>
        </is>
      </c>
      <c r="I374" t="inlineStr"/>
      <c r="J374" t="inlineStr"/>
      <c r="K374" t="inlineStr">
        <is>
          <t>Card</t>
        </is>
      </c>
      <c r="L374" t="inlineStr">
        <is>
          <t>Detailing chemicals, pads, and towels.</t>
        </is>
      </c>
    </row>
    <row r="375">
      <c r="A375" s="10" t="n">
        <v>46250</v>
      </c>
      <c r="B375" t="inlineStr">
        <is>
          <t>Card 9876</t>
        </is>
      </c>
      <c r="C375" t="inlineStr">
        <is>
          <t>VERIZON WIRELESS</t>
        </is>
      </c>
      <c r="D375" s="12" t="n">
        <v>-92.15000000000001</v>
      </c>
      <c r="E375" t="inlineStr">
        <is>
          <t>Utilities: phone</t>
        </is>
      </c>
      <c r="F375" s="14" t="inlineStr">
        <is>
          <t>25</t>
        </is>
      </c>
      <c r="G375" t="inlineStr">
        <is>
          <t>R231</t>
        </is>
      </c>
      <c r="H375" t="inlineStr">
        <is>
          <t>medium</t>
        </is>
      </c>
      <c r="I375" t="inlineStr"/>
      <c r="J375" t="inlineStr"/>
      <c r="K375" t="inlineStr">
        <is>
          <t>Card</t>
        </is>
      </c>
      <c r="L375" t="inlineStr">
        <is>
          <t>Phone or internet. Business share only if the line is also personal.</t>
        </is>
      </c>
    </row>
    <row r="376">
      <c r="A376" s="10" t="n">
        <v>46251</v>
      </c>
      <c r="B376" t="inlineStr">
        <is>
          <t>Card 9876</t>
        </is>
      </c>
      <c r="C376" t="inlineStr">
        <is>
          <t>SCHNUCKS #721 ST LOUIS</t>
        </is>
      </c>
      <c r="D376" s="12" t="n">
        <v>-68.54000000000001</v>
      </c>
      <c r="E376" t="inlineStr">
        <is>
          <t>Grocery store</t>
        </is>
      </c>
      <c r="F376" s="14" t="inlineStr">
        <is>
          <t>ask</t>
        </is>
      </c>
      <c r="G376" t="inlineStr">
        <is>
          <t>R311</t>
        </is>
      </c>
      <c r="H376" t="inlineStr">
        <is>
          <t>low</t>
        </is>
      </c>
      <c r="I376" t="inlineStr">
        <is>
          <t>ASK CLIENT</t>
        </is>
      </c>
      <c r="J376" t="inlineStr"/>
      <c r="K376" t="inlineStr">
        <is>
          <t>Card</t>
        </is>
      </c>
      <c r="L376" t="inlineStr">
        <is>
          <t>Grocery store. Usually personal. Ask what was bought.</t>
        </is>
      </c>
    </row>
    <row r="377">
      <c r="A377" s="10" t="n">
        <v>46252</v>
      </c>
      <c r="B377" t="inlineStr">
        <is>
          <t>Checking 1234</t>
        </is>
      </c>
      <c r="C377" t="inlineStr">
        <is>
          <t>ACH CREDIT ARCHWAY FLEET SVCS INV 2608</t>
        </is>
      </c>
      <c r="D377" s="12" t="n">
        <v>1274.55</v>
      </c>
      <c r="E377" t="inlineStr">
        <is>
          <t>Electronic deposit</t>
        </is>
      </c>
      <c r="F377" s="14" t="inlineStr">
        <is>
          <t>ask</t>
        </is>
      </c>
      <c r="G377" t="inlineStr">
        <is>
          <t>R326</t>
        </is>
      </c>
      <c r="H377" t="inlineStr">
        <is>
          <t>low</t>
        </is>
      </c>
      <c r="I377" t="inlineStr">
        <is>
          <t>ASK CLIENT</t>
        </is>
      </c>
      <c r="J377" t="inlineStr">
        <is>
          <t>Archway Fleet Services</t>
        </is>
      </c>
      <c r="K377" t="inlineStr">
        <is>
          <t>Bank debit</t>
        </is>
      </c>
      <c r="L377" t="inlineStr">
        <is>
          <t>Electronic deposit. Customer payment, refund, loan, or owner money? Ask.</t>
        </is>
      </c>
    </row>
    <row r="378">
      <c r="A378" s="10" t="n">
        <v>46253</v>
      </c>
      <c r="B378" t="inlineStr">
        <is>
          <t>Card 9876</t>
        </is>
      </c>
      <c r="C378" t="inlineStr">
        <is>
          <t>NETFLIX.COM</t>
        </is>
      </c>
      <c r="D378" s="12" t="n">
        <v>-15.49</v>
      </c>
      <c r="E378" t="inlineStr">
        <is>
          <t>Streaming</t>
        </is>
      </c>
      <c r="F378" s="14" t="inlineStr">
        <is>
          <t>ask</t>
        </is>
      </c>
      <c r="G378" t="inlineStr">
        <is>
          <t>R228</t>
        </is>
      </c>
      <c r="H378" t="inlineStr">
        <is>
          <t>low</t>
        </is>
      </c>
      <c r="I378" t="inlineStr">
        <is>
          <t>ASK CLIENT</t>
        </is>
      </c>
      <c r="J378" t="inlineStr"/>
      <c r="K378" t="inlineStr">
        <is>
          <t>Card</t>
        </is>
      </c>
      <c r="L378" t="inlineStr">
        <is>
          <t>Streaming service. Usually personal.</t>
        </is>
      </c>
    </row>
    <row r="379">
      <c r="A379" s="10" t="n">
        <v>46253</v>
      </c>
      <c r="B379" t="inlineStr">
        <is>
          <t>Checking 1234</t>
        </is>
      </c>
      <c r="C379" t="inlineStr">
        <is>
          <t>SQUARE INC DES:SQ260819 ID:T338106</t>
        </is>
      </c>
      <c r="D379" s="12" t="n">
        <v>859.35</v>
      </c>
      <c r="E379" t="inlineStr">
        <is>
          <t>Gross receipts: Square payouts</t>
        </is>
      </c>
      <c r="F379" s="14" t="inlineStr">
        <is>
          <t>income_1</t>
        </is>
      </c>
      <c r="G379" t="inlineStr">
        <is>
          <t>R031</t>
        </is>
      </c>
      <c r="H379" t="inlineStr">
        <is>
          <t>high</t>
        </is>
      </c>
      <c r="I379" t="inlineStr"/>
      <c r="J379" t="inlineStr"/>
      <c r="K379" t="inlineStr">
        <is>
          <t>Bank debit</t>
        </is>
      </c>
      <c r="L379" t="inlineStr">
        <is>
          <t>Square payout. Net of fees; compare to the 1099-K.</t>
        </is>
      </c>
    </row>
    <row r="380">
      <c r="A380" s="10" t="n">
        <v>46254</v>
      </c>
      <c r="B380" t="inlineStr">
        <is>
          <t>Card 9876</t>
        </is>
      </c>
      <c r="C380" t="inlineStr">
        <is>
          <t>SHELL OIL 57442 ST LOUIS MO</t>
        </is>
      </c>
      <c r="D380" s="12" t="n">
        <v>-74.23</v>
      </c>
      <c r="E380" t="inlineStr">
        <is>
          <t>Car and truck: fuel</t>
        </is>
      </c>
      <c r="F380" s="14" t="inlineStr">
        <is>
          <t>9</t>
        </is>
      </c>
      <c r="G380" t="inlineStr">
        <is>
          <t>R137</t>
        </is>
      </c>
      <c r="H380" t="inlineStr">
        <is>
          <t>high</t>
        </is>
      </c>
      <c r="I380" t="inlineStr">
        <is>
          <t>Mileage method?</t>
        </is>
      </c>
      <c r="J380" t="inlineStr"/>
      <c r="K380" t="inlineStr">
        <is>
          <t>Card</t>
        </is>
      </c>
      <c r="L380" t="inlineStr">
        <is>
          <t>Actual expense method only. If the client uses standard mileage (2026: 72.5 cents Jan 1 to Jun 30, 76 cents Jul 1 to Dec 31), do not deduct fuel separately.</t>
        </is>
      </c>
    </row>
    <row r="381">
      <c r="A381" s="10" t="n">
        <v>46254</v>
      </c>
      <c r="B381" t="inlineStr">
        <is>
          <t>Checking 1234</t>
        </is>
      </c>
      <c r="C381" t="inlineStr">
        <is>
          <t>SQUARE INC DES:SQ260820 ID:T383771</t>
        </is>
      </c>
      <c r="D381" s="12" t="n">
        <v>574.8200000000001</v>
      </c>
      <c r="E381" t="inlineStr">
        <is>
          <t>Gross receipts: Square payouts</t>
        </is>
      </c>
      <c r="F381" s="14" t="inlineStr">
        <is>
          <t>income_1</t>
        </is>
      </c>
      <c r="G381" t="inlineStr">
        <is>
          <t>R031</t>
        </is>
      </c>
      <c r="H381" t="inlineStr">
        <is>
          <t>high</t>
        </is>
      </c>
      <c r="I381" t="inlineStr"/>
      <c r="J381" t="inlineStr"/>
      <c r="K381" t="inlineStr">
        <is>
          <t>Bank debit</t>
        </is>
      </c>
      <c r="L381" t="inlineStr">
        <is>
          <t>Square payout. Net of fees; compare to the 1099-K.</t>
        </is>
      </c>
    </row>
    <row r="382">
      <c r="A382" s="10" t="n">
        <v>46254</v>
      </c>
      <c r="B382" t="inlineStr">
        <is>
          <t>Checking 1234</t>
        </is>
      </c>
      <c r="C382" t="inlineStr">
        <is>
          <t>ZELLE TO DESHAWN KELLER</t>
        </is>
      </c>
      <c r="D382" s="12" t="n">
        <v>-141.66</v>
      </c>
      <c r="E382" t="inlineStr">
        <is>
          <t>Zelle sent</t>
        </is>
      </c>
      <c r="F382" s="14" t="inlineStr">
        <is>
          <t>ask</t>
        </is>
      </c>
      <c r="G382" t="inlineStr">
        <is>
          <t>R052</t>
        </is>
      </c>
      <c r="H382" t="inlineStr">
        <is>
          <t>low</t>
        </is>
      </c>
      <c r="I382" t="inlineStr">
        <is>
          <t>ASK CLIENT; 1099 watch</t>
        </is>
      </c>
      <c r="J382" t="inlineStr">
        <is>
          <t>Deshawn Keller</t>
        </is>
      </c>
      <c r="K382" t="inlineStr">
        <is>
          <t>Zelle</t>
        </is>
      </c>
      <c r="L382" t="inlineStr">
        <is>
          <t>Person-to-person payment. Ask who it was and why. Business service payees may need a 1099-NEC.</t>
        </is>
      </c>
    </row>
    <row r="383">
      <c r="A383" s="10" t="n">
        <v>46255</v>
      </c>
      <c r="B383" t="inlineStr">
        <is>
          <t>Card 9876</t>
        </is>
      </c>
      <c r="C383" t="inlineStr">
        <is>
          <t>PARKMOBILE</t>
        </is>
      </c>
      <c r="D383" s="12" t="n">
        <v>-8.27</v>
      </c>
      <c r="E383" t="inlineStr">
        <is>
          <t>Car and truck: parking</t>
        </is>
      </c>
      <c r="F383" s="14" t="inlineStr">
        <is>
          <t>9</t>
        </is>
      </c>
      <c r="G383" t="inlineStr">
        <is>
          <t>R171</t>
        </is>
      </c>
      <c r="H383" t="inlineStr">
        <is>
          <t>high</t>
        </is>
      </c>
      <c r="I383" t="inlineStr"/>
      <c r="J383" t="inlineStr"/>
      <c r="K383" t="inlineStr">
        <is>
          <t>Card</t>
        </is>
      </c>
      <c r="L383" t="inlineStr">
        <is>
          <t>Business parking. Deductible even with standard mileage. If on an overnight trip, line 24a.</t>
        </is>
      </c>
    </row>
    <row r="384">
      <c r="A384" s="10" t="n">
        <v>46256</v>
      </c>
      <c r="B384" t="inlineStr">
        <is>
          <t>Card 9876</t>
        </is>
      </c>
      <c r="C384" t="inlineStr">
        <is>
          <t>PHILLIPS 66 1182 KIRKWOOD MO</t>
        </is>
      </c>
      <c r="D384" s="12" t="n">
        <v>-52.49</v>
      </c>
      <c r="E384" t="inlineStr">
        <is>
          <t>Car and truck: fuel</t>
        </is>
      </c>
      <c r="F384" s="14" t="inlineStr">
        <is>
          <t>9</t>
        </is>
      </c>
      <c r="G384" t="inlineStr">
        <is>
          <t>R147</t>
        </is>
      </c>
      <c r="H384" t="inlineStr">
        <is>
          <t>high</t>
        </is>
      </c>
      <c r="I384" t="inlineStr">
        <is>
          <t>Mileage method?</t>
        </is>
      </c>
      <c r="J384" t="inlineStr"/>
      <c r="K384" t="inlineStr">
        <is>
          <t>Card</t>
        </is>
      </c>
      <c r="L384" t="inlineStr">
        <is>
          <t>Actual expense method only. If the client uses standard mileage (2026: 72.5 cents Jan 1 to Jun 30, 76 cents Jul 1 to Dec 31), do not deduct fuel separately.</t>
        </is>
      </c>
    </row>
    <row r="385">
      <c r="A385" s="10" t="n">
        <v>46256</v>
      </c>
      <c r="B385" t="inlineStr">
        <is>
          <t>Card 9876</t>
        </is>
      </c>
      <c r="C385" t="inlineStr">
        <is>
          <t>QT 0233 MAPLEWOOD MO</t>
        </is>
      </c>
      <c r="D385" s="12" t="n">
        <v>-52.8</v>
      </c>
      <c r="E385" t="inlineStr">
        <is>
          <t>Car and truck: fuel</t>
        </is>
      </c>
      <c r="F385" s="14" t="inlineStr">
        <is>
          <t>9</t>
        </is>
      </c>
      <c r="G385" t="inlineStr">
        <is>
          <t>R153</t>
        </is>
      </c>
      <c r="H385" t="inlineStr">
        <is>
          <t>high</t>
        </is>
      </c>
      <c r="I385" t="inlineStr">
        <is>
          <t>Mileage method?</t>
        </is>
      </c>
      <c r="J385" t="inlineStr"/>
      <c r="K385" t="inlineStr">
        <is>
          <t>Card</t>
        </is>
      </c>
      <c r="L385" t="inlineStr">
        <is>
          <t>Actual expense method only. If the client uses standard mileage (2026: 72.5 cents Jan 1 to Jun 30, 76 cents Jul 1 to Dec 31), do not deduct fuel separately.</t>
        </is>
      </c>
    </row>
    <row r="386">
      <c r="A386" s="10" t="n">
        <v>46256</v>
      </c>
      <c r="B386" t="inlineStr">
        <is>
          <t>Checking 1234</t>
        </is>
      </c>
      <c r="C386" t="inlineStr">
        <is>
          <t>STRIPE TRANSFER ST-F4039X</t>
        </is>
      </c>
      <c r="D386" s="12" t="n">
        <v>957.29</v>
      </c>
      <c r="E386" t="inlineStr">
        <is>
          <t>Gross receipts: Stripe payouts</t>
        </is>
      </c>
      <c r="F386" s="14" t="inlineStr">
        <is>
          <t>income_1</t>
        </is>
      </c>
      <c r="G386" t="inlineStr">
        <is>
          <t>R030</t>
        </is>
      </c>
      <c r="H386" t="inlineStr">
        <is>
          <t>high</t>
        </is>
      </c>
      <c r="I386" t="inlineStr"/>
      <c r="J386" t="inlineStr"/>
      <c r="K386" t="inlineStr">
        <is>
          <t>Bank debit</t>
        </is>
      </c>
      <c r="L386" t="inlineStr">
        <is>
          <t>Stripe payout. Payouts are net of fees; preparer may gross up using the 1099-K.</t>
        </is>
      </c>
    </row>
    <row r="387">
      <c r="A387" s="10" t="n">
        <v>46258</v>
      </c>
      <c r="B387" t="inlineStr">
        <is>
          <t>Card 9876</t>
        </is>
      </c>
      <c r="C387" t="inlineStr">
        <is>
          <t>STARBUCKS STORE 12345</t>
        </is>
      </c>
      <c r="D387" s="12" t="n">
        <v>-34.27</v>
      </c>
      <c r="E387" t="inlineStr">
        <is>
          <t>Meals: coffee</t>
        </is>
      </c>
      <c r="F387" s="14" t="inlineStr">
        <is>
          <t>24b</t>
        </is>
      </c>
      <c r="G387" t="inlineStr">
        <is>
          <t>R278</t>
        </is>
      </c>
      <c r="H387" t="inlineStr">
        <is>
          <t>low</t>
        </is>
      </c>
      <c r="I387" t="inlineStr">
        <is>
          <t>LOW CONFIDENCE: ask client; Meals 50%</t>
        </is>
      </c>
      <c r="J387" t="inlineStr"/>
      <c r="K387" t="inlineStr">
        <is>
          <t>Card</t>
        </is>
      </c>
      <c r="L387" t="inlineStr">
        <is>
          <t>Fast food or coffee. Often personal. 50% if business. Confirm purpose.</t>
        </is>
      </c>
    </row>
    <row r="388">
      <c r="A388" s="10" t="n">
        <v>46259</v>
      </c>
      <c r="B388" t="inlineStr">
        <is>
          <t>Checking 1234</t>
        </is>
      </c>
      <c r="C388" t="inlineStr">
        <is>
          <t>ONLINE TRANSFER TO PERSONAL CHK XXXX5521</t>
        </is>
      </c>
      <c r="D388" s="12" t="n">
        <v>-1500</v>
      </c>
      <c r="E388" t="inlineStr">
        <is>
          <t>Owner draw</t>
        </is>
      </c>
      <c r="F388" s="14" t="inlineStr">
        <is>
          <t>owner_draw</t>
        </is>
      </c>
      <c r="G388" t="inlineStr">
        <is>
          <t>R047</t>
        </is>
      </c>
      <c r="H388" t="inlineStr">
        <is>
          <t>medium</t>
        </is>
      </c>
      <c r="I388" t="inlineStr"/>
      <c r="J388" t="inlineStr">
        <is>
          <t>Owner</t>
        </is>
      </c>
      <c r="K388" t="inlineStr">
        <is>
          <t>Transfer</t>
        </is>
      </c>
      <c r="L388" t="inlineStr">
        <is>
          <t>Money moved to the owner. Not deductible.</t>
        </is>
      </c>
    </row>
    <row r="389">
      <c r="A389" s="10" t="n">
        <v>46260</v>
      </c>
      <c r="B389" t="inlineStr">
        <is>
          <t>Checking 1234</t>
        </is>
      </c>
      <c r="C389" t="inlineStr">
        <is>
          <t>SQUARE INC DES:SQ260826 ID:T382841</t>
        </is>
      </c>
      <c r="D389" s="12" t="n">
        <v>447.06</v>
      </c>
      <c r="E389" t="inlineStr">
        <is>
          <t>Gross receipts: Square payouts</t>
        </is>
      </c>
      <c r="F389" s="14" t="inlineStr">
        <is>
          <t>income_1</t>
        </is>
      </c>
      <c r="G389" t="inlineStr">
        <is>
          <t>R031</t>
        </is>
      </c>
      <c r="H389" t="inlineStr">
        <is>
          <t>high</t>
        </is>
      </c>
      <c r="I389" t="inlineStr"/>
      <c r="J389" t="inlineStr"/>
      <c r="K389" t="inlineStr">
        <is>
          <t>Bank debit</t>
        </is>
      </c>
      <c r="L389" t="inlineStr">
        <is>
          <t>Square payout. Net of fees; compare to the 1099-K.</t>
        </is>
      </c>
    </row>
    <row r="390">
      <c r="A390" s="10" t="n">
        <v>46262</v>
      </c>
      <c r="B390" t="inlineStr">
        <is>
          <t>Card 9876</t>
        </is>
      </c>
      <c r="C390" t="inlineStr">
        <is>
          <t>AMAZON MKTPL*B65422</t>
        </is>
      </c>
      <c r="D390" s="12" t="n">
        <v>-84.66</v>
      </c>
      <c r="E390" t="inlineStr">
        <is>
          <t>Amazon purchase</t>
        </is>
      </c>
      <c r="F390" s="14" t="inlineStr">
        <is>
          <t>ask</t>
        </is>
      </c>
      <c r="G390" t="inlineStr">
        <is>
          <t>R198</t>
        </is>
      </c>
      <c r="H390" t="inlineStr">
        <is>
          <t>low</t>
        </is>
      </c>
      <c r="I390" t="inlineStr">
        <is>
          <t>ASK CLIENT</t>
        </is>
      </c>
      <c r="J390" t="inlineStr"/>
      <c r="K390" t="inlineStr">
        <is>
          <t>Card</t>
        </is>
      </c>
      <c r="L390" t="inlineStr">
        <is>
          <t>Big box or online store. Often mixed business and personal. Ask what was bought.</t>
        </is>
      </c>
    </row>
    <row r="391">
      <c r="A391" s="10" t="n">
        <v>46262</v>
      </c>
      <c r="B391" t="inlineStr">
        <is>
          <t>Card 9876</t>
        </is>
      </c>
      <c r="C391" t="inlineStr">
        <is>
          <t>THE HOME DEPOT #5214</t>
        </is>
      </c>
      <c r="D391" s="12" t="n">
        <v>-62.81</v>
      </c>
      <c r="E391" t="inlineStr">
        <is>
          <t>Supplies: home improvement store</t>
        </is>
      </c>
      <c r="F391" s="14" t="inlineStr">
        <is>
          <t>22</t>
        </is>
      </c>
      <c r="G391" t="inlineStr">
        <is>
          <t>R193</t>
        </is>
      </c>
      <c r="H391" t="inlineStr">
        <is>
          <t>medium</t>
        </is>
      </c>
      <c r="I391" t="inlineStr"/>
      <c r="J391" t="inlineStr"/>
      <c r="K391" t="inlineStr">
        <is>
          <t>Card</t>
        </is>
      </c>
      <c r="L391" t="inlineStr">
        <is>
          <t>Home store. Can include personal items. Spot check receipts.</t>
        </is>
      </c>
    </row>
    <row r="392">
      <c r="A392" s="10" t="n">
        <v>46262</v>
      </c>
      <c r="B392" t="inlineStr">
        <is>
          <t>Checking 1234</t>
        </is>
      </c>
      <c r="C392" t="inlineStr">
        <is>
          <t>SQUARE INC DES:SQ260828 ID:T344565</t>
        </is>
      </c>
      <c r="D392" s="12" t="n">
        <v>412.93</v>
      </c>
      <c r="E392" t="inlineStr">
        <is>
          <t>Gross receipts: Square payouts</t>
        </is>
      </c>
      <c r="F392" s="14" t="inlineStr">
        <is>
          <t>income_1</t>
        </is>
      </c>
      <c r="G392" t="inlineStr">
        <is>
          <t>R031</t>
        </is>
      </c>
      <c r="H392" t="inlineStr">
        <is>
          <t>high</t>
        </is>
      </c>
      <c r="I392" t="inlineStr"/>
      <c r="J392" t="inlineStr"/>
      <c r="K392" t="inlineStr">
        <is>
          <t>Bank debit</t>
        </is>
      </c>
      <c r="L392" t="inlineStr">
        <is>
          <t>Square payout. Net of fees; compare to the 1099-K.</t>
        </is>
      </c>
    </row>
    <row r="393">
      <c r="A393" s="10" t="n">
        <v>46266</v>
      </c>
      <c r="B393" t="inlineStr">
        <is>
          <t>Checking 1234</t>
        </is>
      </c>
      <c r="C393" t="inlineStr">
        <is>
          <t>ACH DEBIT GARAGE RENT T WILLIAMS</t>
        </is>
      </c>
      <c r="D393" s="12" t="n">
        <v>-650</v>
      </c>
      <c r="E393" t="inlineStr">
        <is>
          <t>Rent: business property</t>
        </is>
      </c>
      <c r="F393" s="14" t="inlineStr">
        <is>
          <t>20b</t>
        </is>
      </c>
      <c r="G393" t="inlineStr">
        <is>
          <t>R182</t>
        </is>
      </c>
      <c r="H393" t="inlineStr">
        <is>
          <t>high</t>
        </is>
      </c>
      <c r="I393" t="inlineStr">
        <is>
          <t>1099 watch</t>
        </is>
      </c>
      <c r="J393" t="inlineStr">
        <is>
          <t>T. Williams (garage landlord)</t>
        </is>
      </c>
      <c r="K393" t="inlineStr">
        <is>
          <t>ACH</t>
        </is>
      </c>
      <c r="L393" t="inlineStr">
        <is>
          <t>Business rent. Paid by check or ACH to an individual or non-corporate landlord: check the 1099-MISC watchlist.</t>
        </is>
      </c>
    </row>
    <row r="394">
      <c r="A394" s="10" t="n">
        <v>46267</v>
      </c>
      <c r="B394" t="inlineStr">
        <is>
          <t>Card 9876</t>
        </is>
      </c>
      <c r="C394" t="inlineStr">
        <is>
          <t>GOOGLE *GSUITE_GATEWAYMOBIL</t>
        </is>
      </c>
      <c r="D394" s="12" t="n">
        <v>-7.2</v>
      </c>
      <c r="E394" t="inlineStr">
        <is>
          <t>Software: Google Workspace</t>
        </is>
      </c>
      <c r="F394" s="14" t="inlineStr">
        <is>
          <t>27a</t>
        </is>
      </c>
      <c r="G394" t="inlineStr">
        <is>
          <t>R211</t>
        </is>
      </c>
      <c r="H394" t="inlineStr">
        <is>
          <t>high</t>
        </is>
      </c>
      <c r="I394" t="inlineStr"/>
      <c r="J394" t="inlineStr"/>
      <c r="K394" t="inlineStr">
        <is>
          <t>Card</t>
        </is>
      </c>
      <c r="L394" t="inlineStr">
        <is>
          <t>Software subscription. Some preparers use line 18 instead. Keep it consistent.</t>
        </is>
      </c>
    </row>
    <row r="395">
      <c r="A395" s="10" t="n">
        <v>46267</v>
      </c>
      <c r="B395" t="inlineStr">
        <is>
          <t>Card 9876</t>
        </is>
      </c>
      <c r="C395" t="inlineStr">
        <is>
          <t>JOBBER SOFTWARE</t>
        </is>
      </c>
      <c r="D395" s="12" t="n">
        <v>-69</v>
      </c>
      <c r="E395" t="inlineStr">
        <is>
          <t>Software: scheduling and CRM</t>
        </is>
      </c>
      <c r="F395" s="14" t="inlineStr">
        <is>
          <t>27a</t>
        </is>
      </c>
      <c r="G395" t="inlineStr">
        <is>
          <t>R220</t>
        </is>
      </c>
      <c r="H395" t="inlineStr">
        <is>
          <t>high</t>
        </is>
      </c>
      <c r="I395" t="inlineStr"/>
      <c r="J395" t="inlineStr"/>
      <c r="K395" t="inlineStr">
        <is>
          <t>Card</t>
        </is>
      </c>
      <c r="L395" t="inlineStr">
        <is>
          <t>Software subscription. Some preparers use line 18 instead. Keep it consistent.</t>
        </is>
      </c>
    </row>
    <row r="396">
      <c r="A396" s="10" t="n">
        <v>46267</v>
      </c>
      <c r="B396" t="inlineStr">
        <is>
          <t>Card 9876</t>
        </is>
      </c>
      <c r="C396" t="inlineStr">
        <is>
          <t>PANERA BREAD #601234 ST LOUIS</t>
        </is>
      </c>
      <c r="D396" s="12" t="n">
        <v>-38.02</v>
      </c>
      <c r="E396" t="inlineStr">
        <is>
          <t>Meals: restaurant</t>
        </is>
      </c>
      <c r="F396" s="14" t="inlineStr">
        <is>
          <t>24b</t>
        </is>
      </c>
      <c r="G396" t="inlineStr">
        <is>
          <t>R293</t>
        </is>
      </c>
      <c r="H396" t="inlineStr">
        <is>
          <t>medium</t>
        </is>
      </c>
      <c r="I396" t="inlineStr">
        <is>
          <t>Meals 50%</t>
        </is>
      </c>
      <c r="J396" t="inlineStr"/>
      <c r="K396" t="inlineStr">
        <is>
          <t>Card</t>
        </is>
      </c>
      <c r="L396" t="inlineStr">
        <is>
          <t>Meals. 50% deductible. Confirm business purpose and who attended.</t>
        </is>
      </c>
    </row>
    <row r="397">
      <c r="A397" s="10" t="n">
        <v>46267</v>
      </c>
      <c r="B397" t="inlineStr">
        <is>
          <t>Checking 1234</t>
        </is>
      </c>
      <c r="C397" t="inlineStr">
        <is>
          <t>SQUARE INC DES:SQ260902 ID:T326124</t>
        </is>
      </c>
      <c r="D397" s="12" t="n">
        <v>356.97</v>
      </c>
      <c r="E397" t="inlineStr">
        <is>
          <t>Gross receipts: Square payouts</t>
        </is>
      </c>
      <c r="F397" s="14" t="inlineStr">
        <is>
          <t>income_1</t>
        </is>
      </c>
      <c r="G397" t="inlineStr">
        <is>
          <t>R031</t>
        </is>
      </c>
      <c r="H397" t="inlineStr">
        <is>
          <t>high</t>
        </is>
      </c>
      <c r="I397" t="inlineStr"/>
      <c r="J397" t="inlineStr"/>
      <c r="K397" t="inlineStr">
        <is>
          <t>Bank debit</t>
        </is>
      </c>
      <c r="L397" t="inlineStr">
        <is>
          <t>Square payout. Net of fees; compare to the 1099-K.</t>
        </is>
      </c>
    </row>
    <row r="398">
      <c r="A398" s="10" t="n">
        <v>46268</v>
      </c>
      <c r="B398" t="inlineStr">
        <is>
          <t>Card 9876</t>
        </is>
      </c>
      <c r="C398" t="inlineStr">
        <is>
          <t>GOOGLE *ADS8537263266</t>
        </is>
      </c>
      <c r="D398" s="12" t="n">
        <v>-295.1</v>
      </c>
      <c r="E398" t="inlineStr">
        <is>
          <t>Advertising: online ads</t>
        </is>
      </c>
      <c r="F398" s="14" t="inlineStr">
        <is>
          <t>8</t>
        </is>
      </c>
      <c r="G398" t="inlineStr">
        <is>
          <t>R079</t>
        </is>
      </c>
      <c r="H398" t="inlineStr">
        <is>
          <t>high</t>
        </is>
      </c>
      <c r="I398" t="inlineStr"/>
      <c r="J398" t="inlineStr"/>
      <c r="K398" t="inlineStr">
        <is>
          <t>Card</t>
        </is>
      </c>
      <c r="L398" t="inlineStr">
        <is>
          <t>Google Ads.</t>
        </is>
      </c>
    </row>
    <row r="399">
      <c r="A399" s="10" t="n">
        <v>46268</v>
      </c>
      <c r="B399" t="inlineStr">
        <is>
          <t>Card 9876</t>
        </is>
      </c>
      <c r="C399" t="inlineStr">
        <is>
          <t>QT 0128 FENTON MO</t>
        </is>
      </c>
      <c r="D399" s="12" t="n">
        <v>-65.73999999999999</v>
      </c>
      <c r="E399" t="inlineStr">
        <is>
          <t>Car and truck: fuel</t>
        </is>
      </c>
      <c r="F399" s="14" t="inlineStr">
        <is>
          <t>9</t>
        </is>
      </c>
      <c r="G399" t="inlineStr">
        <is>
          <t>R153</t>
        </is>
      </c>
      <c r="H399" t="inlineStr">
        <is>
          <t>high</t>
        </is>
      </c>
      <c r="I399" t="inlineStr">
        <is>
          <t>Mileage method?</t>
        </is>
      </c>
      <c r="J399" t="inlineStr"/>
      <c r="K399" t="inlineStr">
        <is>
          <t>Card</t>
        </is>
      </c>
      <c r="L399" t="inlineStr">
        <is>
          <t>Actual expense method only. If the client uses standard mileage (2026: 72.5 cents Jan 1 to Jun 30, 76 cents Jul 1 to Dec 31), do not deduct fuel separately.</t>
        </is>
      </c>
    </row>
    <row r="400">
      <c r="A400" s="10" t="n">
        <v>46268</v>
      </c>
      <c r="B400" t="inlineStr">
        <is>
          <t>Checking 1234</t>
        </is>
      </c>
      <c r="C400" t="inlineStr">
        <is>
          <t>NEXT INSURANCE PREMIUM</t>
        </is>
      </c>
      <c r="D400" s="12" t="n">
        <v>-48.2</v>
      </c>
      <c r="E400" t="inlineStr">
        <is>
          <t>Insurance: business policy</t>
        </is>
      </c>
      <c r="F400" s="14" t="inlineStr">
        <is>
          <t>15</t>
        </is>
      </c>
      <c r="G400" t="inlineStr">
        <is>
          <t>R123</t>
        </is>
      </c>
      <c r="H400" t="inlineStr">
        <is>
          <t>high</t>
        </is>
      </c>
      <c r="I400" t="inlineStr"/>
      <c r="J400" t="inlineStr">
        <is>
          <t>Next Insurance</t>
        </is>
      </c>
      <c r="K400" t="inlineStr">
        <is>
          <t>ACH</t>
        </is>
      </c>
      <c r="L400" t="inlineStr">
        <is>
          <t>Business insurer.</t>
        </is>
      </c>
    </row>
    <row r="401">
      <c r="A401" s="10" t="n">
        <v>46268</v>
      </c>
      <c r="B401" t="inlineStr">
        <is>
          <t>Checking 1234</t>
        </is>
      </c>
      <c r="C401" t="inlineStr">
        <is>
          <t>SQUARE INC DES:SQ260903 ID:T383554</t>
        </is>
      </c>
      <c r="D401" s="12" t="n">
        <v>752.71</v>
      </c>
      <c r="E401" t="inlineStr">
        <is>
          <t>Gross receipts: Square payouts</t>
        </is>
      </c>
      <c r="F401" s="14" t="inlineStr">
        <is>
          <t>income_1</t>
        </is>
      </c>
      <c r="G401" t="inlineStr">
        <is>
          <t>R031</t>
        </is>
      </c>
      <c r="H401" t="inlineStr">
        <is>
          <t>high</t>
        </is>
      </c>
      <c r="I401" t="inlineStr"/>
      <c r="J401" t="inlineStr"/>
      <c r="K401" t="inlineStr">
        <is>
          <t>Bank debit</t>
        </is>
      </c>
      <c r="L401" t="inlineStr">
        <is>
          <t>Square payout. Net of fees; compare to the 1099-K.</t>
        </is>
      </c>
    </row>
    <row r="402">
      <c r="A402" s="10" t="n">
        <v>46269</v>
      </c>
      <c r="B402" t="inlineStr">
        <is>
          <t>Card 9876</t>
        </is>
      </c>
      <c r="C402" t="inlineStr">
        <is>
          <t>INTUIT *QBOOKS ONLINE</t>
        </is>
      </c>
      <c r="D402" s="12" t="n">
        <v>-38</v>
      </c>
      <c r="E402" t="inlineStr">
        <is>
          <t>Legal and professional: accounting software</t>
        </is>
      </c>
      <c r="F402" s="14" t="inlineStr">
        <is>
          <t>17</t>
        </is>
      </c>
      <c r="G402" t="inlineStr">
        <is>
          <t>R113</t>
        </is>
      </c>
      <c r="H402" t="inlineStr">
        <is>
          <t>high</t>
        </is>
      </c>
      <c r="I402" t="inlineStr"/>
      <c r="J402" t="inlineStr"/>
      <c r="K402" t="inlineStr">
        <is>
          <t>Card</t>
        </is>
      </c>
      <c r="L402" t="inlineStr">
        <is>
          <t>QuickBooks subscription. Accounting software.</t>
        </is>
      </c>
    </row>
    <row r="403">
      <c r="A403" s="10" t="n">
        <v>46270</v>
      </c>
      <c r="B403" t="inlineStr">
        <is>
          <t>Card 9876</t>
        </is>
      </c>
      <c r="C403" t="inlineStr">
        <is>
          <t>PHILLIPS 66 1182 KIRKWOOD MO</t>
        </is>
      </c>
      <c r="D403" s="12" t="n">
        <v>-73.52</v>
      </c>
      <c r="E403" t="inlineStr">
        <is>
          <t>Car and truck: fuel</t>
        </is>
      </c>
      <c r="F403" s="14" t="inlineStr">
        <is>
          <t>9</t>
        </is>
      </c>
      <c r="G403" t="inlineStr">
        <is>
          <t>R147</t>
        </is>
      </c>
      <c r="H403" t="inlineStr">
        <is>
          <t>high</t>
        </is>
      </c>
      <c r="I403" t="inlineStr">
        <is>
          <t>Mileage method?</t>
        </is>
      </c>
      <c r="J403" t="inlineStr"/>
      <c r="K403" t="inlineStr">
        <is>
          <t>Card</t>
        </is>
      </c>
      <c r="L403" t="inlineStr">
        <is>
          <t>Actual expense method only. If the client uses standard mileage (2026: 72.5 cents Jan 1 to Jun 30, 76 cents Jul 1 to Dec 31), do not deduct fuel separately.</t>
        </is>
      </c>
    </row>
    <row r="404">
      <c r="A404" s="10" t="n">
        <v>46270</v>
      </c>
      <c r="B404" t="inlineStr">
        <is>
          <t>Card 9876</t>
        </is>
      </c>
      <c r="C404" t="inlineStr">
        <is>
          <t>WALMART SUPERCENTER #210</t>
        </is>
      </c>
      <c r="D404" s="12" t="n">
        <v>-75.53</v>
      </c>
      <c r="E404" t="inlineStr">
        <is>
          <t>Walmart purchase</t>
        </is>
      </c>
      <c r="F404" s="14" t="inlineStr">
        <is>
          <t>ask</t>
        </is>
      </c>
      <c r="G404" t="inlineStr">
        <is>
          <t>R199</t>
        </is>
      </c>
      <c r="H404" t="inlineStr">
        <is>
          <t>low</t>
        </is>
      </c>
      <c r="I404" t="inlineStr">
        <is>
          <t>ASK CLIENT</t>
        </is>
      </c>
      <c r="J404" t="inlineStr"/>
      <c r="K404" t="inlineStr">
        <is>
          <t>Card</t>
        </is>
      </c>
      <c r="L404" t="inlineStr">
        <is>
          <t>Big box or online store. Often mixed business and personal. Ask what was bought.</t>
        </is>
      </c>
    </row>
    <row r="405">
      <c r="A405" s="10" t="n">
        <v>46270</v>
      </c>
      <c r="B405" t="inlineStr">
        <is>
          <t>Checking 1234</t>
        </is>
      </c>
      <c r="C405" t="inlineStr">
        <is>
          <t>PROGRESSIVE COMMERCIAL AUTO</t>
        </is>
      </c>
      <c r="D405" s="12" t="n">
        <v>-186.4</v>
      </c>
      <c r="E405" t="inlineStr">
        <is>
          <t>Insurance: commercial auto</t>
        </is>
      </c>
      <c r="F405" s="14" t="inlineStr">
        <is>
          <t>15</t>
        </is>
      </c>
      <c r="G405" t="inlineStr">
        <is>
          <t>R133</t>
        </is>
      </c>
      <c r="H405" t="inlineStr">
        <is>
          <t>high</t>
        </is>
      </c>
      <c r="I405" t="inlineStr"/>
      <c r="J405" t="inlineStr">
        <is>
          <t>Progressive</t>
        </is>
      </c>
      <c r="K405" t="inlineStr">
        <is>
          <t>ACH</t>
        </is>
      </c>
      <c r="L405" t="inlineStr">
        <is>
          <t>Commercial auto. Not deducted separately if the client uses standard mileage.</t>
        </is>
      </c>
    </row>
    <row r="406">
      <c r="A406" s="10" t="n">
        <v>46270</v>
      </c>
      <c r="B406" t="inlineStr">
        <is>
          <t>Checking 1234</t>
        </is>
      </c>
      <c r="C406" t="inlineStr">
        <is>
          <t>SQUARE INC DES:SQ260905 ID:T355915</t>
        </is>
      </c>
      <c r="D406" s="12" t="n">
        <v>538.28</v>
      </c>
      <c r="E406" t="inlineStr">
        <is>
          <t>Gross receipts: Square payouts</t>
        </is>
      </c>
      <c r="F406" s="14" t="inlineStr">
        <is>
          <t>income_1</t>
        </is>
      </c>
      <c r="G406" t="inlineStr">
        <is>
          <t>R031</t>
        </is>
      </c>
      <c r="H406" t="inlineStr">
        <is>
          <t>high</t>
        </is>
      </c>
      <c r="I406" t="inlineStr"/>
      <c r="J406" t="inlineStr"/>
      <c r="K406" t="inlineStr">
        <is>
          <t>Bank debit</t>
        </is>
      </c>
      <c r="L406" t="inlineStr">
        <is>
          <t>Square payout. Net of fees; compare to the 1099-K.</t>
        </is>
      </c>
    </row>
    <row r="407">
      <c r="A407" s="10" t="n">
        <v>46271</v>
      </c>
      <c r="B407" t="inlineStr">
        <is>
          <t>Card 9876</t>
        </is>
      </c>
      <c r="C407" t="inlineStr">
        <is>
          <t>QT 0233 MAPLEWOOD MO</t>
        </is>
      </c>
      <c r="D407" s="12" t="n">
        <v>-62.57</v>
      </c>
      <c r="E407" t="inlineStr">
        <is>
          <t>Car and truck: fuel</t>
        </is>
      </c>
      <c r="F407" s="14" t="inlineStr">
        <is>
          <t>9</t>
        </is>
      </c>
      <c r="G407" t="inlineStr">
        <is>
          <t>R153</t>
        </is>
      </c>
      <c r="H407" t="inlineStr">
        <is>
          <t>high</t>
        </is>
      </c>
      <c r="I407" t="inlineStr">
        <is>
          <t>Mileage method?</t>
        </is>
      </c>
      <c r="J407" t="inlineStr"/>
      <c r="K407" t="inlineStr">
        <is>
          <t>Card</t>
        </is>
      </c>
      <c r="L407" t="inlineStr">
        <is>
          <t>Actual expense method only. If the client uses standard mileage (2026: 72.5 cents Jan 1 to Jun 30, 76 cents Jul 1 to Dec 31), do not deduct fuel separately.</t>
        </is>
      </c>
    </row>
    <row r="408">
      <c r="A408" s="10" t="n">
        <v>46271</v>
      </c>
      <c r="B408" t="inlineStr">
        <is>
          <t>Card 9876</t>
        </is>
      </c>
      <c r="C408" t="inlineStr">
        <is>
          <t>SQ *STL CITY DETAIL SUPPLY</t>
        </is>
      </c>
      <c r="D408" s="12" t="n">
        <v>-126.75</v>
      </c>
      <c r="E408" t="inlineStr">
        <is>
          <t>Unmatched: ask client</t>
        </is>
      </c>
      <c r="F408" s="14" t="inlineStr">
        <is>
          <t>ask</t>
        </is>
      </c>
      <c r="G408" t="inlineStr">
        <is>
          <t>NONE</t>
        </is>
      </c>
      <c r="H408" t="inlineStr">
        <is>
          <t>low</t>
        </is>
      </c>
      <c r="I408" t="inlineStr">
        <is>
          <t>ASK CLIENT</t>
        </is>
      </c>
      <c r="J408" t="inlineStr"/>
      <c r="K408" t="inlineStr">
        <is>
          <t>Card</t>
        </is>
      </c>
      <c r="L408" t="inlineStr">
        <is>
          <t>No rule matched.</t>
        </is>
      </c>
    </row>
    <row r="409">
      <c r="A409" s="10" t="n">
        <v>46271</v>
      </c>
      <c r="B409" t="inlineStr">
        <is>
          <t>Checking 1234</t>
        </is>
      </c>
      <c r="C409" t="inlineStr">
        <is>
          <t>ZELLE TO DESHAWN KELLER</t>
        </is>
      </c>
      <c r="D409" s="12" t="n">
        <v>-174.75</v>
      </c>
      <c r="E409" t="inlineStr">
        <is>
          <t>Zelle sent</t>
        </is>
      </c>
      <c r="F409" s="14" t="inlineStr">
        <is>
          <t>ask</t>
        </is>
      </c>
      <c r="G409" t="inlineStr">
        <is>
          <t>R052</t>
        </is>
      </c>
      <c r="H409" t="inlineStr">
        <is>
          <t>low</t>
        </is>
      </c>
      <c r="I409" t="inlineStr">
        <is>
          <t>ASK CLIENT; 1099 watch</t>
        </is>
      </c>
      <c r="J409" t="inlineStr">
        <is>
          <t>Deshawn Keller</t>
        </is>
      </c>
      <c r="K409" t="inlineStr">
        <is>
          <t>Zelle</t>
        </is>
      </c>
      <c r="L409" t="inlineStr">
        <is>
          <t>Person-to-person payment. Ask who it was and why. Business service payees may need a 1099-NEC.</t>
        </is>
      </c>
    </row>
    <row r="410">
      <c r="A410" s="10" t="n">
        <v>46272</v>
      </c>
      <c r="B410" t="inlineStr">
        <is>
          <t>Card 9876</t>
        </is>
      </c>
      <c r="C410" t="inlineStr">
        <is>
          <t>FACEBK *Q583381</t>
        </is>
      </c>
      <c r="D410" s="12" t="n">
        <v>-102.17</v>
      </c>
      <c r="E410" t="inlineStr">
        <is>
          <t>Advertising: online ads</t>
        </is>
      </c>
      <c r="F410" s="14" t="inlineStr">
        <is>
          <t>8</t>
        </is>
      </c>
      <c r="G410" t="inlineStr">
        <is>
          <t>R080</t>
        </is>
      </c>
      <c r="H410" t="inlineStr">
        <is>
          <t>high</t>
        </is>
      </c>
      <c r="I410" t="inlineStr"/>
      <c r="J410" t="inlineStr"/>
      <c r="K410" t="inlineStr">
        <is>
          <t>Card</t>
        </is>
      </c>
      <c r="L410" t="inlineStr">
        <is>
          <t>Meta (Facebook or Instagram) ads.</t>
        </is>
      </c>
    </row>
    <row r="411">
      <c r="A411" s="10" t="n">
        <v>46272</v>
      </c>
      <c r="B411" t="inlineStr">
        <is>
          <t>Card 9876</t>
        </is>
      </c>
      <c r="C411" t="inlineStr">
        <is>
          <t>SHELL OIL 57442 ST LOUIS MO</t>
        </is>
      </c>
      <c r="D411" s="12" t="n">
        <v>-36.31</v>
      </c>
      <c r="E411" t="inlineStr">
        <is>
          <t>Car and truck: fuel</t>
        </is>
      </c>
      <c r="F411" s="14" t="inlineStr">
        <is>
          <t>9</t>
        </is>
      </c>
      <c r="G411" t="inlineStr">
        <is>
          <t>R137</t>
        </is>
      </c>
      <c r="H411" t="inlineStr">
        <is>
          <t>high</t>
        </is>
      </c>
      <c r="I411" t="inlineStr">
        <is>
          <t>Mileage method?</t>
        </is>
      </c>
      <c r="J411" t="inlineStr"/>
      <c r="K411" t="inlineStr">
        <is>
          <t>Card</t>
        </is>
      </c>
      <c r="L411" t="inlineStr">
        <is>
          <t>Actual expense method only. If the client uses standard mileage (2026: 72.5 cents Jan 1 to Jun 30, 76 cents Jul 1 to Dec 31), do not deduct fuel separately.</t>
        </is>
      </c>
    </row>
    <row r="412">
      <c r="A412" s="10" t="n">
        <v>46273</v>
      </c>
      <c r="B412" t="inlineStr">
        <is>
          <t>Checking 1234</t>
        </is>
      </c>
      <c r="C412" t="inlineStr">
        <is>
          <t>STRIPE TRANSFER ST-F4532Q</t>
        </is>
      </c>
      <c r="D412" s="12" t="n">
        <v>868.74</v>
      </c>
      <c r="E412" t="inlineStr">
        <is>
          <t>Gross receipts: Stripe payouts</t>
        </is>
      </c>
      <c r="F412" s="14" t="inlineStr">
        <is>
          <t>income_1</t>
        </is>
      </c>
      <c r="G412" t="inlineStr">
        <is>
          <t>R030</t>
        </is>
      </c>
      <c r="H412" t="inlineStr">
        <is>
          <t>high</t>
        </is>
      </c>
      <c r="I412" t="inlineStr"/>
      <c r="J412" t="inlineStr"/>
      <c r="K412" t="inlineStr">
        <is>
          <t>Bank debit</t>
        </is>
      </c>
      <c r="L412" t="inlineStr">
        <is>
          <t>Stripe payout. Payouts are net of fees; preparer may gross up using the 1099-K.</t>
        </is>
      </c>
    </row>
    <row r="413">
      <c r="A413" s="10" t="n">
        <v>46274</v>
      </c>
      <c r="B413" t="inlineStr">
        <is>
          <t>Card 9876</t>
        </is>
      </c>
      <c r="C413" t="inlineStr">
        <is>
          <t>THE HOME DEPOT #6802</t>
        </is>
      </c>
      <c r="D413" s="12" t="n">
        <v>-81.14</v>
      </c>
      <c r="E413" t="inlineStr">
        <is>
          <t>Supplies: home improvement store</t>
        </is>
      </c>
      <c r="F413" s="14" t="inlineStr">
        <is>
          <t>22</t>
        </is>
      </c>
      <c r="G413" t="inlineStr">
        <is>
          <t>R193</t>
        </is>
      </c>
      <c r="H413" t="inlineStr">
        <is>
          <t>medium</t>
        </is>
      </c>
      <c r="I413" t="inlineStr"/>
      <c r="J413" t="inlineStr"/>
      <c r="K413" t="inlineStr">
        <is>
          <t>Card</t>
        </is>
      </c>
      <c r="L413" t="inlineStr">
        <is>
          <t>Home store. Can include personal items. Spot check receipts.</t>
        </is>
      </c>
    </row>
    <row r="414">
      <c r="A414" s="10" t="n">
        <v>46274</v>
      </c>
      <c r="B414" t="inlineStr">
        <is>
          <t>Checking 1234</t>
        </is>
      </c>
      <c r="C414" t="inlineStr">
        <is>
          <t>SQUARE INC DES:SQ260909 ID:T369774</t>
        </is>
      </c>
      <c r="D414" s="12" t="n">
        <v>777.95</v>
      </c>
      <c r="E414" t="inlineStr">
        <is>
          <t>Gross receipts: Square payouts</t>
        </is>
      </c>
      <c r="F414" s="14" t="inlineStr">
        <is>
          <t>income_1</t>
        </is>
      </c>
      <c r="G414" t="inlineStr">
        <is>
          <t>R031</t>
        </is>
      </c>
      <c r="H414" t="inlineStr">
        <is>
          <t>high</t>
        </is>
      </c>
      <c r="I414" t="inlineStr"/>
      <c r="J414" t="inlineStr"/>
      <c r="K414" t="inlineStr">
        <is>
          <t>Bank debit</t>
        </is>
      </c>
      <c r="L414" t="inlineStr">
        <is>
          <t>Square payout. Net of fees; compare to the 1099-K.</t>
        </is>
      </c>
    </row>
    <row r="415">
      <c r="A415" s="10" t="n">
        <v>46275</v>
      </c>
      <c r="B415" t="inlineStr">
        <is>
          <t>Card 9876</t>
        </is>
      </c>
      <c r="C415" t="inlineStr">
        <is>
          <t>CHEMICAL GUYS ONLINE</t>
        </is>
      </c>
      <c r="D415" s="12" t="n">
        <v>-193.04</v>
      </c>
      <c r="E415" t="inlineStr">
        <is>
          <t>Supplies: detailing products</t>
        </is>
      </c>
      <c r="F415" s="14" t="inlineStr">
        <is>
          <t>22</t>
        </is>
      </c>
      <c r="G415" t="inlineStr">
        <is>
          <t>R190</t>
        </is>
      </c>
      <c r="H415" t="inlineStr">
        <is>
          <t>high</t>
        </is>
      </c>
      <c r="I415" t="inlineStr"/>
      <c r="J415" t="inlineStr"/>
      <c r="K415" t="inlineStr">
        <is>
          <t>Card</t>
        </is>
      </c>
      <c r="L415" t="inlineStr">
        <is>
          <t>Detailing chemicals, pads, and towels.</t>
        </is>
      </c>
    </row>
    <row r="416">
      <c r="A416" s="10" t="n">
        <v>46275</v>
      </c>
      <c r="B416" t="inlineStr">
        <is>
          <t>Card 9876</t>
        </is>
      </c>
      <c r="C416" t="inlineStr">
        <is>
          <t>PANERA BREAD #601234 ST LOUIS</t>
        </is>
      </c>
      <c r="D416" s="12" t="n">
        <v>-13.43</v>
      </c>
      <c r="E416" t="inlineStr">
        <is>
          <t>Meals: restaurant</t>
        </is>
      </c>
      <c r="F416" s="14" t="inlineStr">
        <is>
          <t>24b</t>
        </is>
      </c>
      <c r="G416" t="inlineStr">
        <is>
          <t>R293</t>
        </is>
      </c>
      <c r="H416" t="inlineStr">
        <is>
          <t>medium</t>
        </is>
      </c>
      <c r="I416" t="inlineStr">
        <is>
          <t>Meals 50%</t>
        </is>
      </c>
      <c r="J416" t="inlineStr"/>
      <c r="K416" t="inlineStr">
        <is>
          <t>Card</t>
        </is>
      </c>
      <c r="L416" t="inlineStr">
        <is>
          <t>Meals. 50% deductible. Confirm business purpose and who attended.</t>
        </is>
      </c>
    </row>
    <row r="417">
      <c r="A417" s="10" t="n">
        <v>46275</v>
      </c>
      <c r="B417" t="inlineStr">
        <is>
          <t>Checking 1234</t>
        </is>
      </c>
      <c r="C417" t="inlineStr">
        <is>
          <t>ALLY AUTO PAYMENT</t>
        </is>
      </c>
      <c r="D417" s="12" t="n">
        <v>-412.66</v>
      </c>
      <c r="E417" t="inlineStr">
        <is>
          <t>Vehicle loan payment</t>
        </is>
      </c>
      <c r="F417" s="14" t="inlineStr">
        <is>
          <t>ask</t>
        </is>
      </c>
      <c r="G417" t="inlineStr">
        <is>
          <t>R023</t>
        </is>
      </c>
      <c r="H417" t="inlineStr">
        <is>
          <t>medium</t>
        </is>
      </c>
      <c r="I417" t="inlineStr">
        <is>
          <t>ASK CLIENT</t>
        </is>
      </c>
      <c r="J417" t="inlineStr">
        <is>
          <t>Ally</t>
        </is>
      </c>
      <c r="K417" t="inlineStr">
        <is>
          <t>ACH</t>
        </is>
      </c>
      <c r="L417" t="inlineStr">
        <is>
          <t>Vehicle loan. Loan payment. Split principal (not deductible) and interest (line 16b). Need the loan statement.</t>
        </is>
      </c>
    </row>
    <row r="418">
      <c r="A418" s="10" t="n">
        <v>46276</v>
      </c>
      <c r="B418" t="inlineStr">
        <is>
          <t>Checking 1234</t>
        </is>
      </c>
      <c r="C418" t="inlineStr">
        <is>
          <t>SQUARE INC DES:SQ260911 ID:T395815</t>
        </is>
      </c>
      <c r="D418" s="12" t="n">
        <v>865.66</v>
      </c>
      <c r="E418" t="inlineStr">
        <is>
          <t>Gross receipts: Square payouts</t>
        </is>
      </c>
      <c r="F418" s="14" t="inlineStr">
        <is>
          <t>income_1</t>
        </is>
      </c>
      <c r="G418" t="inlineStr">
        <is>
          <t>R031</t>
        </is>
      </c>
      <c r="H418" t="inlineStr">
        <is>
          <t>high</t>
        </is>
      </c>
      <c r="I418" t="inlineStr"/>
      <c r="J418" t="inlineStr"/>
      <c r="K418" t="inlineStr">
        <is>
          <t>Bank debit</t>
        </is>
      </c>
      <c r="L418" t="inlineStr">
        <is>
          <t>Square payout. Net of fees; compare to the 1099-K.</t>
        </is>
      </c>
    </row>
    <row r="419">
      <c r="A419" s="10" t="n">
        <v>46277</v>
      </c>
      <c r="B419" t="inlineStr">
        <is>
          <t>Card 9876</t>
        </is>
      </c>
      <c r="C419" t="inlineStr">
        <is>
          <t>PAYMENT RECEIVED THANK YOU</t>
        </is>
      </c>
      <c r="D419" s="12" t="n">
        <v>1617.42</v>
      </c>
      <c r="E419" t="inlineStr">
        <is>
          <t>Credit card payment received</t>
        </is>
      </c>
      <c r="F419" s="14" t="inlineStr">
        <is>
          <t>transfer</t>
        </is>
      </c>
      <c r="G419" t="inlineStr">
        <is>
          <t>R042</t>
        </is>
      </c>
      <c r="H419" t="inlineStr">
        <is>
          <t>high</t>
        </is>
      </c>
      <c r="I419" t="inlineStr"/>
      <c r="J419" t="inlineStr">
        <is>
          <t>Own card</t>
        </is>
      </c>
      <c r="K419" t="inlineStr">
        <is>
          <t>Transfer</t>
        </is>
      </c>
      <c r="L419" t="inlineStr">
        <is>
          <t>Card payment received. Matches a checking withdrawal.</t>
        </is>
      </c>
    </row>
    <row r="420">
      <c r="A420" s="10" t="n">
        <v>46277</v>
      </c>
      <c r="B420" t="inlineStr">
        <is>
          <t>Checking 1234</t>
        </is>
      </c>
      <c r="C420" t="inlineStr">
        <is>
          <t>PAYMENT TO CARD ENDING 9876</t>
        </is>
      </c>
      <c r="D420" s="12" t="n">
        <v>-1617.42</v>
      </c>
      <c r="E420" t="inlineStr">
        <is>
          <t>Credit card payment</t>
        </is>
      </c>
      <c r="F420" s="14" t="inlineStr">
        <is>
          <t>transfer</t>
        </is>
      </c>
      <c r="G420" t="inlineStr">
        <is>
          <t>R041</t>
        </is>
      </c>
      <c r="H420" t="inlineStr">
        <is>
          <t>high</t>
        </is>
      </c>
      <c r="I420" t="inlineStr"/>
      <c r="J420" t="inlineStr">
        <is>
          <t>Own card</t>
        </is>
      </c>
      <c r="K420" t="inlineStr">
        <is>
          <t>Transfer</t>
        </is>
      </c>
      <c r="L420" t="inlineStr">
        <is>
          <t>Paying the business card. Not an expense; card charges are categorized on the card side.</t>
        </is>
      </c>
    </row>
    <row r="421">
      <c r="A421" s="10" t="n">
        <v>46277</v>
      </c>
      <c r="B421" t="inlineStr">
        <is>
          <t>Checking 1234</t>
        </is>
      </c>
      <c r="C421" t="inlineStr">
        <is>
          <t>ZELLE FROM JORDAN PRICE</t>
        </is>
      </c>
      <c r="D421" s="12" t="n">
        <v>217.34</v>
      </c>
      <c r="E421" t="inlineStr">
        <is>
          <t>Zelle received</t>
        </is>
      </c>
      <c r="F421" s="14" t="inlineStr">
        <is>
          <t>ask</t>
        </is>
      </c>
      <c r="G421" t="inlineStr">
        <is>
          <t>R051</t>
        </is>
      </c>
      <c r="H421" t="inlineStr">
        <is>
          <t>low</t>
        </is>
      </c>
      <c r="I421" t="inlineStr">
        <is>
          <t>ASK CLIENT</t>
        </is>
      </c>
      <c r="J421" t="inlineStr">
        <is>
          <t>Jordan Price</t>
        </is>
      </c>
      <c r="K421" t="inlineStr">
        <is>
          <t>Zelle</t>
        </is>
      </c>
      <c r="L421" t="inlineStr">
        <is>
          <t>Zelle received. Customer payment, loan, or personal money? Ask.</t>
        </is>
      </c>
    </row>
    <row r="422">
      <c r="A422" s="10" t="n">
        <v>46278</v>
      </c>
      <c r="B422" t="inlineStr">
        <is>
          <t>Card 9876</t>
        </is>
      </c>
      <c r="C422" t="inlineStr">
        <is>
          <t>CHEMICAL GUYS ONLINE</t>
        </is>
      </c>
      <c r="D422" s="12" t="n">
        <v>-61.71</v>
      </c>
      <c r="E422" t="inlineStr">
        <is>
          <t>Supplies: detailing products</t>
        </is>
      </c>
      <c r="F422" s="14" t="inlineStr">
        <is>
          <t>22</t>
        </is>
      </c>
      <c r="G422" t="inlineStr">
        <is>
          <t>R190</t>
        </is>
      </c>
      <c r="H422" t="inlineStr">
        <is>
          <t>high</t>
        </is>
      </c>
      <c r="I422" t="inlineStr"/>
      <c r="J422" t="inlineStr"/>
      <c r="K422" t="inlineStr">
        <is>
          <t>Card</t>
        </is>
      </c>
      <c r="L422" t="inlineStr">
        <is>
          <t>Detailing chemicals, pads, and towels.</t>
        </is>
      </c>
    </row>
    <row r="423">
      <c r="A423" s="10" t="n">
        <v>46280</v>
      </c>
      <c r="B423" t="inlineStr">
        <is>
          <t>Checking 1234</t>
        </is>
      </c>
      <c r="C423" t="inlineStr">
        <is>
          <t>IRS USATAXPYMT 270</t>
        </is>
      </c>
      <c r="D423" s="12" t="n">
        <v>-2100</v>
      </c>
      <c r="E423" t="inlineStr">
        <is>
          <t>Federal income tax payment</t>
        </is>
      </c>
      <c r="F423" s="14" t="inlineStr">
        <is>
          <t>not_sched_c</t>
        </is>
      </c>
      <c r="G423" t="inlineStr">
        <is>
          <t>R061</t>
        </is>
      </c>
      <c r="H423" t="inlineStr">
        <is>
          <t>high</t>
        </is>
      </c>
      <c r="I423" t="inlineStr"/>
      <c r="J423" t="inlineStr">
        <is>
          <t>IRS</t>
        </is>
      </c>
      <c r="K423" t="inlineStr">
        <is>
          <t>Bank debit</t>
        </is>
      </c>
      <c r="L423" t="inlineStr">
        <is>
          <t>Owner's federal income tax. Not a Schedule C expense.</t>
        </is>
      </c>
    </row>
    <row r="424">
      <c r="A424" s="10" t="n">
        <v>46281</v>
      </c>
      <c r="B424" t="inlineStr">
        <is>
          <t>Card 9876</t>
        </is>
      </c>
      <c r="C424" t="inlineStr">
        <is>
          <t>VERIZON WIRELESS</t>
        </is>
      </c>
      <c r="D424" s="12" t="n">
        <v>-92.15000000000001</v>
      </c>
      <c r="E424" t="inlineStr">
        <is>
          <t>Utilities: phone</t>
        </is>
      </c>
      <c r="F424" s="14" t="inlineStr">
        <is>
          <t>25</t>
        </is>
      </c>
      <c r="G424" t="inlineStr">
        <is>
          <t>R231</t>
        </is>
      </c>
      <c r="H424" t="inlineStr">
        <is>
          <t>medium</t>
        </is>
      </c>
      <c r="I424" t="inlineStr"/>
      <c r="J424" t="inlineStr"/>
      <c r="K424" t="inlineStr">
        <is>
          <t>Card</t>
        </is>
      </c>
      <c r="L424" t="inlineStr">
        <is>
          <t>Phone or internet. Business share only if the line is also personal.</t>
        </is>
      </c>
    </row>
    <row r="425">
      <c r="A425" s="10" t="n">
        <v>46282</v>
      </c>
      <c r="B425" t="inlineStr">
        <is>
          <t>Card 9876</t>
        </is>
      </c>
      <c r="C425" t="inlineStr">
        <is>
          <t>DETAILED IMAGE LLC</t>
        </is>
      </c>
      <c r="D425" s="12" t="n">
        <v>-181.24</v>
      </c>
      <c r="E425" t="inlineStr">
        <is>
          <t>Supplies: detailing products</t>
        </is>
      </c>
      <c r="F425" s="14" t="inlineStr">
        <is>
          <t>22</t>
        </is>
      </c>
      <c r="G425" t="inlineStr">
        <is>
          <t>R190</t>
        </is>
      </c>
      <c r="H425" t="inlineStr">
        <is>
          <t>high</t>
        </is>
      </c>
      <c r="I425" t="inlineStr"/>
      <c r="J425" t="inlineStr"/>
      <c r="K425" t="inlineStr">
        <is>
          <t>Card</t>
        </is>
      </c>
      <c r="L425" t="inlineStr">
        <is>
          <t>Detailing chemicals, pads, and towels.</t>
        </is>
      </c>
    </row>
    <row r="426">
      <c r="A426" s="10" t="n">
        <v>46282</v>
      </c>
      <c r="B426" t="inlineStr">
        <is>
          <t>Card 9876</t>
        </is>
      </c>
      <c r="C426" t="inlineStr">
        <is>
          <t>PANERA BREAD #601234 ST LOUIS</t>
        </is>
      </c>
      <c r="D426" s="12" t="n">
        <v>-53.75</v>
      </c>
      <c r="E426" t="inlineStr">
        <is>
          <t>Meals: restaurant</t>
        </is>
      </c>
      <c r="F426" s="14" t="inlineStr">
        <is>
          <t>24b</t>
        </is>
      </c>
      <c r="G426" t="inlineStr">
        <is>
          <t>R293</t>
        </is>
      </c>
      <c r="H426" t="inlineStr">
        <is>
          <t>medium</t>
        </is>
      </c>
      <c r="I426" t="inlineStr">
        <is>
          <t>Meals 50%</t>
        </is>
      </c>
      <c r="J426" t="inlineStr"/>
      <c r="K426" t="inlineStr">
        <is>
          <t>Card</t>
        </is>
      </c>
      <c r="L426" t="inlineStr">
        <is>
          <t>Meals. 50% deductible. Confirm business purpose and who attended.</t>
        </is>
      </c>
    </row>
    <row r="427">
      <c r="A427" s="10" t="n">
        <v>46283</v>
      </c>
      <c r="B427" t="inlineStr">
        <is>
          <t>Card 9876</t>
        </is>
      </c>
      <c r="C427" t="inlineStr">
        <is>
          <t>AMAZON MKTPL*D57054</t>
        </is>
      </c>
      <c r="D427" s="12" t="n">
        <v>-62.88</v>
      </c>
      <c r="E427" t="inlineStr">
        <is>
          <t>Amazon purchase</t>
        </is>
      </c>
      <c r="F427" s="14" t="inlineStr">
        <is>
          <t>ask</t>
        </is>
      </c>
      <c r="G427" t="inlineStr">
        <is>
          <t>R198</t>
        </is>
      </c>
      <c r="H427" t="inlineStr">
        <is>
          <t>low</t>
        </is>
      </c>
      <c r="I427" t="inlineStr">
        <is>
          <t>ASK CLIENT</t>
        </is>
      </c>
      <c r="J427" t="inlineStr"/>
      <c r="K427" t="inlineStr">
        <is>
          <t>Card</t>
        </is>
      </c>
      <c r="L427" t="inlineStr">
        <is>
          <t>Big box or online store. Often mixed business and personal. Ask what was bought.</t>
        </is>
      </c>
    </row>
    <row r="428">
      <c r="A428" s="10" t="n">
        <v>46283</v>
      </c>
      <c r="B428" t="inlineStr">
        <is>
          <t>Checking 1234</t>
        </is>
      </c>
      <c r="C428" t="inlineStr">
        <is>
          <t>ACH CREDIT ARCHWAY FLEET SVCS INV 2609</t>
        </is>
      </c>
      <c r="D428" s="12" t="n">
        <v>1576.18</v>
      </c>
      <c r="E428" t="inlineStr">
        <is>
          <t>Electronic deposit</t>
        </is>
      </c>
      <c r="F428" s="14" t="inlineStr">
        <is>
          <t>ask</t>
        </is>
      </c>
      <c r="G428" t="inlineStr">
        <is>
          <t>R326</t>
        </is>
      </c>
      <c r="H428" t="inlineStr">
        <is>
          <t>low</t>
        </is>
      </c>
      <c r="I428" t="inlineStr">
        <is>
          <t>ASK CLIENT</t>
        </is>
      </c>
      <c r="J428" t="inlineStr">
        <is>
          <t>Archway Fleet Services</t>
        </is>
      </c>
      <c r="K428" t="inlineStr">
        <is>
          <t>Bank debit</t>
        </is>
      </c>
      <c r="L428" t="inlineStr">
        <is>
          <t>Electronic deposit. Customer payment, refund, loan, or owner money? Ask.</t>
        </is>
      </c>
    </row>
    <row r="429">
      <c r="A429" s="10" t="n">
        <v>46284</v>
      </c>
      <c r="B429" t="inlineStr">
        <is>
          <t>Card 9876</t>
        </is>
      </c>
      <c r="C429" t="inlineStr">
        <is>
          <t>NETFLIX.COM</t>
        </is>
      </c>
      <c r="D429" s="12" t="n">
        <v>-15.49</v>
      </c>
      <c r="E429" t="inlineStr">
        <is>
          <t>Streaming</t>
        </is>
      </c>
      <c r="F429" s="14" t="inlineStr">
        <is>
          <t>ask</t>
        </is>
      </c>
      <c r="G429" t="inlineStr">
        <is>
          <t>R228</t>
        </is>
      </c>
      <c r="H429" t="inlineStr">
        <is>
          <t>low</t>
        </is>
      </c>
      <c r="I429" t="inlineStr">
        <is>
          <t>ASK CLIENT</t>
        </is>
      </c>
      <c r="J429" t="inlineStr"/>
      <c r="K429" t="inlineStr">
        <is>
          <t>Card</t>
        </is>
      </c>
      <c r="L429" t="inlineStr">
        <is>
          <t>Streaming service. Usually personal.</t>
        </is>
      </c>
    </row>
    <row r="430">
      <c r="A430" s="10" t="n">
        <v>46285</v>
      </c>
      <c r="B430" t="inlineStr">
        <is>
          <t>Card 9876</t>
        </is>
      </c>
      <c r="C430" t="inlineStr">
        <is>
          <t>AMAZON MKTPL*A97821</t>
        </is>
      </c>
      <c r="D430" s="12" t="n">
        <v>-73.81999999999999</v>
      </c>
      <c r="E430" t="inlineStr">
        <is>
          <t>Amazon purchase</t>
        </is>
      </c>
      <c r="F430" s="14" t="inlineStr">
        <is>
          <t>ask</t>
        </is>
      </c>
      <c r="G430" t="inlineStr">
        <is>
          <t>R198</t>
        </is>
      </c>
      <c r="H430" t="inlineStr">
        <is>
          <t>low</t>
        </is>
      </c>
      <c r="I430" t="inlineStr">
        <is>
          <t>ASK CLIENT</t>
        </is>
      </c>
      <c r="J430" t="inlineStr"/>
      <c r="K430" t="inlineStr">
        <is>
          <t>Card</t>
        </is>
      </c>
      <c r="L430" t="inlineStr">
        <is>
          <t>Big box or online store. Often mixed business and personal. Ask what was bought.</t>
        </is>
      </c>
    </row>
    <row r="431">
      <c r="A431" s="10" t="n">
        <v>46285</v>
      </c>
      <c r="B431" t="inlineStr">
        <is>
          <t>Card 9876</t>
        </is>
      </c>
      <c r="C431" t="inlineStr">
        <is>
          <t>PHILLIPS 66 1182 KIRKWOOD MO</t>
        </is>
      </c>
      <c r="D431" s="12" t="n">
        <v>-41.8</v>
      </c>
      <c r="E431" t="inlineStr">
        <is>
          <t>Car and truck: fuel</t>
        </is>
      </c>
      <c r="F431" s="14" t="inlineStr">
        <is>
          <t>9</t>
        </is>
      </c>
      <c r="G431" t="inlineStr">
        <is>
          <t>R147</t>
        </is>
      </c>
      <c r="H431" t="inlineStr">
        <is>
          <t>high</t>
        </is>
      </c>
      <c r="I431" t="inlineStr">
        <is>
          <t>Mileage method?</t>
        </is>
      </c>
      <c r="J431" t="inlineStr"/>
      <c r="K431" t="inlineStr">
        <is>
          <t>Card</t>
        </is>
      </c>
      <c r="L431" t="inlineStr">
        <is>
          <t>Actual expense method only. If the client uses standard mileage (2026: 72.5 cents Jan 1 to Jun 30, 76 cents Jul 1 to Dec 31), do not deduct fuel separately.</t>
        </is>
      </c>
    </row>
    <row r="432">
      <c r="A432" s="10" t="n">
        <v>46285</v>
      </c>
      <c r="B432" t="inlineStr">
        <is>
          <t>Checking 1234</t>
        </is>
      </c>
      <c r="C432" t="inlineStr">
        <is>
          <t>ZELLE TO DESHAWN KELLER</t>
        </is>
      </c>
      <c r="D432" s="12" t="n">
        <v>-254.99</v>
      </c>
      <c r="E432" t="inlineStr">
        <is>
          <t>Zelle sent</t>
        </is>
      </c>
      <c r="F432" s="14" t="inlineStr">
        <is>
          <t>ask</t>
        </is>
      </c>
      <c r="G432" t="inlineStr">
        <is>
          <t>R052</t>
        </is>
      </c>
      <c r="H432" t="inlineStr">
        <is>
          <t>low</t>
        </is>
      </c>
      <c r="I432" t="inlineStr">
        <is>
          <t>ASK CLIENT; 1099 watch</t>
        </is>
      </c>
      <c r="J432" t="inlineStr">
        <is>
          <t>Deshawn Keller</t>
        </is>
      </c>
      <c r="K432" t="inlineStr">
        <is>
          <t>Zelle</t>
        </is>
      </c>
      <c r="L432" t="inlineStr">
        <is>
          <t>Person-to-person payment. Ask who it was and why. Business service payees may need a 1099-NEC.</t>
        </is>
      </c>
    </row>
    <row r="433">
      <c r="A433" s="10" t="n">
        <v>46287</v>
      </c>
      <c r="B433" t="inlineStr">
        <is>
          <t>Checking 1234</t>
        </is>
      </c>
      <c r="C433" t="inlineStr">
        <is>
          <t>STRIPE TRANSFER ST-B7130Z</t>
        </is>
      </c>
      <c r="D433" s="12" t="n">
        <v>827.95</v>
      </c>
      <c r="E433" t="inlineStr">
        <is>
          <t>Gross receipts: Stripe payouts</t>
        </is>
      </c>
      <c r="F433" s="14" t="inlineStr">
        <is>
          <t>income_1</t>
        </is>
      </c>
      <c r="G433" t="inlineStr">
        <is>
          <t>R030</t>
        </is>
      </c>
      <c r="H433" t="inlineStr">
        <is>
          <t>high</t>
        </is>
      </c>
      <c r="I433" t="inlineStr"/>
      <c r="J433" t="inlineStr"/>
      <c r="K433" t="inlineStr">
        <is>
          <t>Bank debit</t>
        </is>
      </c>
      <c r="L433" t="inlineStr">
        <is>
          <t>Stripe payout. Payouts are net of fees; preparer may gross up using the 1099-K.</t>
        </is>
      </c>
    </row>
    <row r="434">
      <c r="A434" s="10" t="n">
        <v>46289</v>
      </c>
      <c r="B434" t="inlineStr">
        <is>
          <t>Card 9876</t>
        </is>
      </c>
      <c r="C434" t="inlineStr">
        <is>
          <t>QT 0233 MAPLEWOOD MO</t>
        </is>
      </c>
      <c r="D434" s="12" t="n">
        <v>-39.98</v>
      </c>
      <c r="E434" t="inlineStr">
        <is>
          <t>Car and truck: fuel</t>
        </is>
      </c>
      <c r="F434" s="14" t="inlineStr">
        <is>
          <t>9</t>
        </is>
      </c>
      <c r="G434" t="inlineStr">
        <is>
          <t>R153</t>
        </is>
      </c>
      <c r="H434" t="inlineStr">
        <is>
          <t>high</t>
        </is>
      </c>
      <c r="I434" t="inlineStr">
        <is>
          <t>Mileage method?</t>
        </is>
      </c>
      <c r="J434" t="inlineStr"/>
      <c r="K434" t="inlineStr">
        <is>
          <t>Card</t>
        </is>
      </c>
      <c r="L434" t="inlineStr">
        <is>
          <t>Actual expense method only. If the client uses standard mileage (2026: 72.5 cents Jan 1 to Jun 30, 76 cents Jul 1 to Dec 31), do not deduct fuel separately.</t>
        </is>
      </c>
    </row>
    <row r="435">
      <c r="A435" s="10" t="n">
        <v>46290</v>
      </c>
      <c r="B435" t="inlineStr">
        <is>
          <t>Checking 1234</t>
        </is>
      </c>
      <c r="C435" t="inlineStr">
        <is>
          <t>ONLINE TRANSFER TO PERSONAL CHK XXXX5521</t>
        </is>
      </c>
      <c r="D435" s="12" t="n">
        <v>-1500</v>
      </c>
      <c r="E435" t="inlineStr">
        <is>
          <t>Owner draw</t>
        </is>
      </c>
      <c r="F435" s="14" t="inlineStr">
        <is>
          <t>owner_draw</t>
        </is>
      </c>
      <c r="G435" t="inlineStr">
        <is>
          <t>R047</t>
        </is>
      </c>
      <c r="H435" t="inlineStr">
        <is>
          <t>medium</t>
        </is>
      </c>
      <c r="I435" t="inlineStr"/>
      <c r="J435" t="inlineStr">
        <is>
          <t>Owner</t>
        </is>
      </c>
      <c r="K435" t="inlineStr">
        <is>
          <t>Transfer</t>
        </is>
      </c>
      <c r="L435" t="inlineStr">
        <is>
          <t>Money moved to the owner. Not deductible.</t>
        </is>
      </c>
    </row>
    <row r="436">
      <c r="A436" s="10" t="n">
        <v>46291</v>
      </c>
      <c r="B436" t="inlineStr">
        <is>
          <t>Checking 1234</t>
        </is>
      </c>
      <c r="C436" t="inlineStr">
        <is>
          <t>ZELLE FROM JORDAN PRICE</t>
        </is>
      </c>
      <c r="D436" s="12" t="n">
        <v>220.12</v>
      </c>
      <c r="E436" t="inlineStr">
        <is>
          <t>Zelle received</t>
        </is>
      </c>
      <c r="F436" s="14" t="inlineStr">
        <is>
          <t>ask</t>
        </is>
      </c>
      <c r="G436" t="inlineStr">
        <is>
          <t>R051</t>
        </is>
      </c>
      <c r="H436" t="inlineStr">
        <is>
          <t>low</t>
        </is>
      </c>
      <c r="I436" t="inlineStr">
        <is>
          <t>ASK CLIENT</t>
        </is>
      </c>
      <c r="J436" t="inlineStr">
        <is>
          <t>Jordan Price</t>
        </is>
      </c>
      <c r="K436" t="inlineStr">
        <is>
          <t>Zelle</t>
        </is>
      </c>
      <c r="L436" t="inlineStr">
        <is>
          <t>Zelle received. Customer payment, loan, or personal money? Ask.</t>
        </is>
      </c>
    </row>
    <row r="437">
      <c r="A437" s="10" t="n">
        <v>46292</v>
      </c>
      <c r="B437" t="inlineStr">
        <is>
          <t>Card 9876</t>
        </is>
      </c>
      <c r="C437" t="inlineStr">
        <is>
          <t>FIRST WATCH 0211 CLAYTON</t>
        </is>
      </c>
      <c r="D437" s="12" t="n">
        <v>-37.9</v>
      </c>
      <c r="E437" t="inlineStr">
        <is>
          <t>Meals: restaurant</t>
        </is>
      </c>
      <c r="F437" s="14" t="inlineStr">
        <is>
          <t>24b</t>
        </is>
      </c>
      <c r="G437" t="inlineStr">
        <is>
          <t>R304</t>
        </is>
      </c>
      <c r="H437" t="inlineStr">
        <is>
          <t>medium</t>
        </is>
      </c>
      <c r="I437" t="inlineStr">
        <is>
          <t>Meals 50%</t>
        </is>
      </c>
      <c r="J437" t="inlineStr"/>
      <c r="K437" t="inlineStr">
        <is>
          <t>Card</t>
        </is>
      </c>
      <c r="L437" t="inlineStr">
        <is>
          <t>Meals. 50% deductible. Confirm business purpose and who attended.</t>
        </is>
      </c>
    </row>
    <row r="438">
      <c r="A438" s="10" t="n">
        <v>46293</v>
      </c>
      <c r="B438" t="inlineStr">
        <is>
          <t>Checking 1234</t>
        </is>
      </c>
      <c r="C438" t="inlineStr">
        <is>
          <t>SQUARE INC DES:SQ260928 ID:T314982</t>
        </is>
      </c>
      <c r="D438" s="12" t="n">
        <v>1038.29</v>
      </c>
      <c r="E438" t="inlineStr">
        <is>
          <t>Gross receipts: Square payouts</t>
        </is>
      </c>
      <c r="F438" s="14" t="inlineStr">
        <is>
          <t>income_1</t>
        </is>
      </c>
      <c r="G438" t="inlineStr">
        <is>
          <t>R031</t>
        </is>
      </c>
      <c r="H438" t="inlineStr">
        <is>
          <t>high</t>
        </is>
      </c>
      <c r="I438" t="inlineStr"/>
      <c r="J438" t="inlineStr"/>
      <c r="K438" t="inlineStr">
        <is>
          <t>Bank debit</t>
        </is>
      </c>
      <c r="L438" t="inlineStr">
        <is>
          <t>Square payout. Net of fees; compare to the 1099-K.</t>
        </is>
      </c>
    </row>
  </sheetData>
  <conditionalFormatting sqref="I2:I438">
    <cfRule type="cellIs" priority="1" operator="equal" dxfId="2">
      <formula>"ASK CLIENT"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15" customWidth="1" min="3" max="3"/>
    <col width="13" customWidth="1" min="4" max="4"/>
    <col width="15" customWidth="1" min="5" max="5"/>
    <col width="70" customWidth="1" min="6" max="6"/>
  </cols>
  <sheetData>
    <row r="1">
      <c r="A1" s="6" t="inlineStr">
        <is>
          <t>Schedule C summary (draft, Jan 1 to Sep 30, 2026)</t>
        </is>
      </c>
    </row>
    <row r="2">
      <c r="A2" t="inlineStr">
        <is>
          <t>Totals come from the General Ledger by Schedule C line. Items marked 'ask' are not included until the client answers.</t>
        </is>
      </c>
    </row>
    <row r="4">
      <c r="A4" s="9" t="inlineStr">
        <is>
          <t>Line</t>
        </is>
      </c>
      <c r="B4" s="9" t="inlineStr">
        <is>
          <t>Description</t>
        </is>
      </c>
      <c r="C4" s="9" t="inlineStr">
        <is>
          <t>Ledger total</t>
        </is>
      </c>
      <c r="D4" s="9" t="inlineStr">
        <is>
          <t>Deductible %</t>
        </is>
      </c>
      <c r="E4" s="9" t="inlineStr">
        <is>
          <t>Draft amount</t>
        </is>
      </c>
      <c r="F4" s="9" t="inlineStr">
        <is>
          <t>Notes</t>
        </is>
      </c>
    </row>
    <row r="5">
      <c r="A5" t="inlineStr">
        <is>
          <t>income_1</t>
        </is>
      </c>
      <c r="B5" t="inlineStr">
        <is>
          <t>Line 1: Gross receipts</t>
        </is>
      </c>
      <c r="C5" s="12">
        <f>SUMIFS('General Ledger'!$D$2:$D$438,'General Ledger'!$F$2:$F$438,A5)</f>
        <v/>
      </c>
      <c r="D5" s="15" t="n">
        <v>1</v>
      </c>
      <c r="E5" s="12">
        <f>C5*D5</f>
        <v/>
      </c>
      <c r="F5" s="3" t="inlineStr">
        <is>
          <t>Square and Stripe payouts (net of fees). Compare to 1099-K. Zelle and fleet ACH receipts are on 'ask' until confirmed.</t>
        </is>
      </c>
    </row>
    <row r="6">
      <c r="C6" s="12" t="n"/>
      <c r="D6" s="15" t="n"/>
      <c r="E6" s="12" t="n"/>
      <c r="F6" s="3" t="n"/>
    </row>
    <row r="7">
      <c r="A7" s="13" t="inlineStr">
        <is>
          <t>Expenses</t>
        </is>
      </c>
      <c r="C7" s="12" t="n"/>
      <c r="D7" s="15" t="n"/>
      <c r="E7" s="12" t="n"/>
      <c r="F7" s="3" t="n"/>
    </row>
    <row r="8">
      <c r="A8" s="14" t="inlineStr">
        <is>
          <t>8</t>
        </is>
      </c>
      <c r="B8" t="inlineStr">
        <is>
          <t>Line 8: Advertising</t>
        </is>
      </c>
      <c r="C8" s="12">
        <f>-SUMIFS('General Ledger'!$D$2:$D$438,'General Ledger'!$F$2:$F$438,A8)</f>
        <v/>
      </c>
      <c r="D8" s="15" t="n">
        <v>1</v>
      </c>
      <c r="E8" s="12">
        <f>C8*D8</f>
        <v/>
      </c>
      <c r="F8" s="3" t="inlineStr"/>
    </row>
    <row r="9">
      <c r="A9" s="14" t="inlineStr">
        <is>
          <t>9</t>
        </is>
      </c>
      <c r="B9" t="inlineStr">
        <is>
          <t>Line 9: Car and truck expenses</t>
        </is>
      </c>
      <c r="C9" s="12">
        <f>-SUMIFS('General Ledger'!$D$2:$D$438,'General Ledger'!$F$2:$F$438,A9)</f>
        <v/>
      </c>
      <c r="D9" s="15" t="n">
        <v>1</v>
      </c>
      <c r="E9" s="12">
        <f>C9*D9</f>
        <v/>
      </c>
      <c r="F9" s="3" t="inlineStr">
        <is>
          <t>Actual method draft. Remove fuel and oil changes if standard mileage.</t>
        </is>
      </c>
    </row>
    <row r="10">
      <c r="A10" s="14" t="inlineStr">
        <is>
          <t>10</t>
        </is>
      </c>
      <c r="B10" t="inlineStr">
        <is>
          <t>Line 10: Commissions and fees</t>
        </is>
      </c>
      <c r="C10" s="12">
        <f>-SUMIFS('General Ledger'!$D$2:$D$438,'General Ledger'!$F$2:$F$438,A10)</f>
        <v/>
      </c>
      <c r="D10" s="15" t="n">
        <v>1</v>
      </c>
      <c r="E10" s="12">
        <f>C10*D10</f>
        <v/>
      </c>
      <c r="F10" s="3" t="inlineStr"/>
    </row>
    <row r="11">
      <c r="A11" s="14" t="inlineStr">
        <is>
          <t>11</t>
        </is>
      </c>
      <c r="B11" t="inlineStr">
        <is>
          <t>Line 11: Contract labor</t>
        </is>
      </c>
      <c r="C11" s="12">
        <f>-SUMIFS('General Ledger'!$D$2:$D$438,'General Ledger'!$F$2:$F$438,A11)</f>
        <v/>
      </c>
      <c r="D11" s="15" t="n">
        <v>1</v>
      </c>
      <c r="E11" s="12">
        <f>C11*D11</f>
        <v/>
      </c>
      <c r="F11" s="3" t="inlineStr"/>
    </row>
    <row r="12">
      <c r="A12" s="14" t="inlineStr">
        <is>
          <t>13</t>
        </is>
      </c>
      <c r="B12" t="inlineStr">
        <is>
          <t>Line 13: Depreciation and section 179</t>
        </is>
      </c>
      <c r="C12" s="12">
        <f>-SUMIFS('General Ledger'!$D$2:$D$438,'General Ledger'!$F$2:$F$438,A12)</f>
        <v/>
      </c>
      <c r="D12" s="15" t="n">
        <v>1</v>
      </c>
      <c r="E12" s="12">
        <f>C12*D12</f>
        <v/>
      </c>
      <c r="F12" s="3" t="inlineStr"/>
    </row>
    <row r="13">
      <c r="A13" s="14" t="inlineStr">
        <is>
          <t>15</t>
        </is>
      </c>
      <c r="B13" t="inlineStr">
        <is>
          <t>Line 15: Insurance (other than health)</t>
        </is>
      </c>
      <c r="C13" s="12">
        <f>-SUMIFS('General Ledger'!$D$2:$D$438,'General Ledger'!$F$2:$F$438,A13)</f>
        <v/>
      </c>
      <c r="D13" s="15" t="n">
        <v>1</v>
      </c>
      <c r="E13" s="12">
        <f>C13*D13</f>
        <v/>
      </c>
      <c r="F13" s="3" t="inlineStr">
        <is>
          <t>Business policy plus commercial auto. Auto insurance is out under standard mileage.</t>
        </is>
      </c>
    </row>
    <row r="14">
      <c r="A14" s="14" t="inlineStr">
        <is>
          <t>16b</t>
        </is>
      </c>
      <c r="B14" t="inlineStr">
        <is>
          <t>Line 16b: Interest: other</t>
        </is>
      </c>
      <c r="C14" s="12">
        <f>-SUMIFS('General Ledger'!$D$2:$D$438,'General Ledger'!$F$2:$F$438,A14)</f>
        <v/>
      </c>
      <c r="D14" s="15" t="n">
        <v>1</v>
      </c>
      <c r="E14" s="12">
        <f>C14*D14</f>
        <v/>
      </c>
      <c r="F14" s="3" t="inlineStr">
        <is>
          <t>Card interest. Business card only.</t>
        </is>
      </c>
    </row>
    <row r="15">
      <c r="A15" s="14" t="inlineStr">
        <is>
          <t>17</t>
        </is>
      </c>
      <c r="B15" t="inlineStr">
        <is>
          <t>Line 17: Legal and professional services</t>
        </is>
      </c>
      <c r="C15" s="12">
        <f>-SUMIFS('General Ledger'!$D$2:$D$438,'General Ledger'!$F$2:$F$438,A15)</f>
        <v/>
      </c>
      <c r="D15" s="15" t="n">
        <v>1</v>
      </c>
      <c r="E15" s="12">
        <f>C15*D15</f>
        <v/>
      </c>
      <c r="F15" s="3" t="inlineStr">
        <is>
          <t>Accounting software and attorney.</t>
        </is>
      </c>
    </row>
    <row r="16">
      <c r="A16" s="14" t="inlineStr">
        <is>
          <t>18</t>
        </is>
      </c>
      <c r="B16" t="inlineStr">
        <is>
          <t>Line 18: Office expense</t>
        </is>
      </c>
      <c r="C16" s="12">
        <f>-SUMIFS('General Ledger'!$D$2:$D$438,'General Ledger'!$F$2:$F$438,A16)</f>
        <v/>
      </c>
      <c r="D16" s="15" t="n">
        <v>1</v>
      </c>
      <c r="E16" s="12">
        <f>C16*D16</f>
        <v/>
      </c>
      <c r="F16" s="3" t="inlineStr"/>
    </row>
    <row r="17">
      <c r="A17" s="14" t="inlineStr">
        <is>
          <t>20a</t>
        </is>
      </c>
      <c r="B17" t="inlineStr">
        <is>
          <t>Line 20a: Rent: vehicles, machinery, equipment</t>
        </is>
      </c>
      <c r="C17" s="12">
        <f>-SUMIFS('General Ledger'!$D$2:$D$438,'General Ledger'!$F$2:$F$438,A17)</f>
        <v/>
      </c>
      <c r="D17" s="15" t="n">
        <v>1</v>
      </c>
      <c r="E17" s="12">
        <f>C17*D17</f>
        <v/>
      </c>
      <c r="F17" s="3" t="inlineStr"/>
    </row>
    <row r="18">
      <c r="A18" s="14" t="inlineStr">
        <is>
          <t>20b</t>
        </is>
      </c>
      <c r="B18" t="inlineStr">
        <is>
          <t>Line 20b: Rent: other business property</t>
        </is>
      </c>
      <c r="C18" s="12">
        <f>-SUMIFS('General Ledger'!$D$2:$D$438,'General Ledger'!$F$2:$F$438,A18)</f>
        <v/>
      </c>
      <c r="D18" s="15" t="n">
        <v>1</v>
      </c>
      <c r="E18" s="12">
        <f>C18*D18</f>
        <v/>
      </c>
      <c r="F18" s="3" t="inlineStr">
        <is>
          <t>Garage rent. See 1099 Watchlist.</t>
        </is>
      </c>
    </row>
    <row r="19">
      <c r="A19" s="14" t="inlineStr">
        <is>
          <t>21</t>
        </is>
      </c>
      <c r="B19" t="inlineStr">
        <is>
          <t>Line 21: Repairs and maintenance</t>
        </is>
      </c>
      <c r="C19" s="12">
        <f>-SUMIFS('General Ledger'!$D$2:$D$438,'General Ledger'!$F$2:$F$438,A19)</f>
        <v/>
      </c>
      <c r="D19" s="15" t="n">
        <v>1</v>
      </c>
      <c r="E19" s="12">
        <f>C19*D19</f>
        <v/>
      </c>
      <c r="F19" s="3" t="inlineStr">
        <is>
          <t>Equipment repair checks. See 1099 Watchlist.</t>
        </is>
      </c>
    </row>
    <row r="20">
      <c r="A20" s="14" t="inlineStr">
        <is>
          <t>22</t>
        </is>
      </c>
      <c r="B20" t="inlineStr">
        <is>
          <t>Line 22: Supplies</t>
        </is>
      </c>
      <c r="C20" s="12">
        <f>-SUMIFS('General Ledger'!$D$2:$D$438,'General Ledger'!$F$2:$F$438,A20)</f>
        <v/>
      </c>
      <c r="D20" s="15" t="n">
        <v>1</v>
      </c>
      <c r="E20" s="12">
        <f>C20*D20</f>
        <v/>
      </c>
      <c r="F20" s="3" t="inlineStr"/>
    </row>
    <row r="21">
      <c r="A21" s="14" t="inlineStr">
        <is>
          <t>23</t>
        </is>
      </c>
      <c r="B21" t="inlineStr">
        <is>
          <t>Line 23: Taxes and licenses</t>
        </is>
      </c>
      <c r="C21" s="12">
        <f>-SUMIFS('General Ledger'!$D$2:$D$438,'General Ledger'!$F$2:$F$438,A21)</f>
        <v/>
      </c>
      <c r="D21" s="15" t="n">
        <v>1</v>
      </c>
      <c r="E21" s="12">
        <f>C21*D21</f>
        <v/>
      </c>
      <c r="F21" s="3" t="inlineStr"/>
    </row>
    <row r="22">
      <c r="A22" s="14" t="inlineStr">
        <is>
          <t>24a</t>
        </is>
      </c>
      <c r="B22" t="inlineStr">
        <is>
          <t>Line 24a: Travel</t>
        </is>
      </c>
      <c r="C22" s="12">
        <f>-SUMIFS('General Ledger'!$D$2:$D$438,'General Ledger'!$F$2:$F$438,A22)</f>
        <v/>
      </c>
      <c r="D22" s="15" t="n">
        <v>1</v>
      </c>
      <c r="E22" s="12">
        <f>C22*D22</f>
        <v/>
      </c>
      <c r="F22" s="3" t="inlineStr"/>
    </row>
    <row r="23">
      <c r="A23" s="14" t="inlineStr">
        <is>
          <t>24b</t>
        </is>
      </c>
      <c r="B23" t="inlineStr">
        <is>
          <t>Line 24b: Deductible meals</t>
        </is>
      </c>
      <c r="C23" s="12">
        <f>-SUMIFS('General Ledger'!$D$2:$D$438,'General Ledger'!$F$2:$F$438,A23)</f>
        <v/>
      </c>
      <c r="D23" s="15" t="n">
        <v>0.5</v>
      </c>
      <c r="E23" s="12">
        <f>C23*D23</f>
        <v/>
      </c>
      <c r="F23" s="3" t="inlineStr">
        <is>
          <t>Shown at 50%.</t>
        </is>
      </c>
    </row>
    <row r="24">
      <c r="A24" s="14" t="inlineStr">
        <is>
          <t>25</t>
        </is>
      </c>
      <c r="B24" t="inlineStr">
        <is>
          <t>Line 25: Utilities</t>
        </is>
      </c>
      <c r="C24" s="12">
        <f>-SUMIFS('General Ledger'!$D$2:$D$438,'General Ledger'!$F$2:$F$438,A24)</f>
        <v/>
      </c>
      <c r="D24" s="15" t="n">
        <v>1</v>
      </c>
      <c r="E24" s="12">
        <f>C24*D24</f>
        <v/>
      </c>
      <c r="F24" s="3" t="inlineStr"/>
    </row>
    <row r="25">
      <c r="A25" s="14" t="inlineStr">
        <is>
          <t>26</t>
        </is>
      </c>
      <c r="B25" t="inlineStr">
        <is>
          <t>Line 26: Wages</t>
        </is>
      </c>
      <c r="C25" s="12">
        <f>-SUMIFS('General Ledger'!$D$2:$D$438,'General Ledger'!$F$2:$F$438,A25)</f>
        <v/>
      </c>
      <c r="D25" s="15" t="n">
        <v>1</v>
      </c>
      <c r="E25" s="12">
        <f>C25*D25</f>
        <v/>
      </c>
      <c r="F25" s="3" t="inlineStr"/>
    </row>
    <row r="26">
      <c r="A26" s="14" t="inlineStr">
        <is>
          <t>27a</t>
        </is>
      </c>
      <c r="B26" t="inlineStr">
        <is>
          <t>Line 27a: Other expenses</t>
        </is>
      </c>
      <c r="C26" s="12">
        <f>-SUMIFS('General Ledger'!$D$2:$D$438,'General Ledger'!$F$2:$F$438,A26)</f>
        <v/>
      </c>
      <c r="D26" s="15" t="n">
        <v>1</v>
      </c>
      <c r="E26" s="12">
        <f>C26*D26</f>
        <v/>
      </c>
      <c r="F26" s="3" t="inlineStr">
        <is>
          <t>Software, bank and card fees.</t>
        </is>
      </c>
    </row>
    <row r="27">
      <c r="B27" s="7" t="inlineStr">
        <is>
          <t>Total expenses (draft)</t>
        </is>
      </c>
      <c r="C27" s="12" t="n"/>
      <c r="D27" s="15" t="n"/>
      <c r="E27" s="16">
        <f>SUM(E8:E26)</f>
        <v/>
      </c>
      <c r="F27" s="3" t="n"/>
    </row>
    <row r="28">
      <c r="B28" s="7" t="inlineStr">
        <is>
          <t>Draft net profit before 'ask' items</t>
        </is>
      </c>
      <c r="C28" s="12" t="n"/>
      <c r="D28" s="15" t="n"/>
      <c r="E28" s="16">
        <f>E5-E27</f>
        <v/>
      </c>
      <c r="F28" s="3" t="n"/>
    </row>
    <row r="29">
      <c r="C29" s="12" t="n"/>
      <c r="D29" s="15" t="n"/>
      <c r="E29" s="12" t="n"/>
      <c r="F29" s="3" t="n"/>
    </row>
    <row r="30">
      <c r="A30" s="13" t="inlineStr">
        <is>
          <t>Not on Schedule C (control totals, net of in and out)</t>
        </is>
      </c>
      <c r="C30" s="12" t="n"/>
      <c r="D30" s="15" t="n"/>
      <c r="E30" s="12" t="n"/>
      <c r="F30" s="3" t="n"/>
    </row>
    <row r="31">
      <c r="A31" t="inlineStr">
        <is>
          <t>ask</t>
        </is>
      </c>
      <c r="B31" t="inlineStr">
        <is>
          <t>Waiting on client answers</t>
        </is>
      </c>
      <c r="C31" s="12">
        <f>SUMIFS('General Ledger'!$D$2:$D$438,'General Ledger'!$F$2:$F$438,A31)</f>
        <v/>
      </c>
      <c r="E31" s="12" t="n"/>
      <c r="F31" s="3" t="n"/>
    </row>
    <row r="32">
      <c r="A32" t="inlineStr">
        <is>
          <t>transfer</t>
        </is>
      </c>
      <c r="B32" t="inlineStr">
        <is>
          <t>Transfers and card payments</t>
        </is>
      </c>
      <c r="C32" s="12">
        <f>SUMIFS('General Ledger'!$D$2:$D$438,'General Ledger'!$F$2:$F$438,A32)</f>
        <v/>
      </c>
      <c r="E32" s="12" t="n"/>
      <c r="F32" s="3" t="n"/>
    </row>
    <row r="33">
      <c r="A33" t="inlineStr">
        <is>
          <t>owner_draw</t>
        </is>
      </c>
      <c r="B33" t="inlineStr">
        <is>
          <t>Owner draws</t>
        </is>
      </c>
      <c r="C33" s="12">
        <f>SUMIFS('General Ledger'!$D$2:$D$438,'General Ledger'!$F$2:$F$438,A33)</f>
        <v/>
      </c>
      <c r="E33" s="12" t="n"/>
      <c r="F33" s="3" t="n"/>
    </row>
    <row r="34">
      <c r="A34" t="inlineStr">
        <is>
          <t>not_sched_c</t>
        </is>
      </c>
      <c r="B34" t="inlineStr">
        <is>
          <t>Owner tax payments and other non-Schedule C</t>
        </is>
      </c>
      <c r="C34" s="12">
        <f>SUMIFS('General Ledger'!$D$2:$D$438,'General Ledger'!$F$2:$F$438,A34)</f>
        <v/>
      </c>
      <c r="E34" s="12" t="n"/>
      <c r="F34" s="3" t="n"/>
    </row>
    <row r="35">
      <c r="C35" s="12" t="n"/>
      <c r="E35" s="12" t="n"/>
      <c r="F35" s="3" t="n"/>
    </row>
    <row r="36">
      <c r="B36" t="inlineStr">
        <is>
          <t>Control: every ledger row is in exactly one bucket</t>
        </is>
      </c>
      <c r="C36" s="12">
        <f>ROUND(C5-SUM(C8:C26)+SUM(C31:C34)-SUM('General Ledger'!$D$2:$D$438),2)</f>
        <v/>
      </c>
      <c r="D36">
        <f>IF(C36=0,"OK","CHECK")</f>
        <v/>
      </c>
      <c r="E36" s="12" t="n"/>
      <c r="F36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38" customWidth="1" min="4" max="4"/>
    <col width="12" customWidth="1" min="5" max="5"/>
    <col width="40" customWidth="1" min="6" max="6"/>
    <col width="70" customWidth="1" min="7" max="7"/>
    <col width="40" customWidth="1" min="8" max="8"/>
  </cols>
  <sheetData>
    <row r="1">
      <c r="A1" s="6" t="inlineStr">
        <is>
          <t>Questions for Gateway Mobile Detailing LLC (fictional)</t>
        </is>
      </c>
    </row>
    <row r="2">
      <c r="A2" t="inlineStr">
        <is>
          <t>Please answer in the last column. Short answers are fine. If something was personal, just say personal.</t>
        </is>
      </c>
    </row>
    <row r="4">
      <c r="A4" s="13" t="inlineStr">
        <is>
          <t>General questions</t>
        </is>
      </c>
    </row>
    <row r="5">
      <c r="A5" t="inlineStr">
        <is>
          <t>G1</t>
        </is>
      </c>
      <c r="G5" s="3" t="inlineStr">
        <is>
          <t>Vehicle: do you want standard mileage or actual expenses? Please send your 2026 mileage log (business miles and total miles).</t>
        </is>
      </c>
      <c r="H5" s="17" t="n"/>
    </row>
    <row r="6">
      <c r="A6" t="inlineStr">
        <is>
          <t>G2</t>
        </is>
      </c>
      <c r="G6" s="3" t="inlineStr">
        <is>
          <t>Vehicle: who owns the vehicle on the Ally loan, you or the LLC? When was it first used for the business?</t>
        </is>
      </c>
      <c r="H6" s="17" t="n"/>
    </row>
    <row r="7">
      <c r="A7" t="inlineStr">
        <is>
          <t>G3</t>
        </is>
      </c>
      <c r="G7" s="3" t="inlineStr">
        <is>
          <t>Do you have any other business bank accounts, cards, PayPal, or Venmo business accounts we did not get?</t>
        </is>
      </c>
      <c r="H7" s="17" t="n"/>
    </row>
    <row r="8">
      <c r="A8" t="inlineStr">
        <is>
          <t>G4</t>
        </is>
      </c>
      <c r="G8" s="3" t="inlineStr">
        <is>
          <t>Do you use part of your home for the business (storage, office)? If yes, how many square feet?</t>
        </is>
      </c>
      <c r="H8" s="17" t="n"/>
    </row>
    <row r="9">
      <c r="A9" t="inlineStr">
        <is>
          <t>G5</t>
        </is>
      </c>
      <c r="G9" s="3" t="inlineStr">
        <is>
          <t>Did you pay for your own health insurance in 2026? (This goes on your 1040, not the business books.)</t>
        </is>
      </c>
      <c r="H9" s="17" t="n"/>
    </row>
    <row r="10">
      <c r="A10" t="inlineStr">
        <is>
          <t>G6</t>
        </is>
      </c>
      <c r="G10" s="3" t="inlineStr">
        <is>
          <t>Did any cash sales not get deposited? If so, about how much per month?</t>
        </is>
      </c>
      <c r="H10" s="17" t="n"/>
    </row>
    <row r="12">
      <c r="A12" s="18" t="inlineStr">
        <is>
          <t>#</t>
        </is>
      </c>
      <c r="B12" s="18" t="inlineStr">
        <is>
          <t>Date</t>
        </is>
      </c>
      <c r="C12" s="18" t="inlineStr">
        <is>
          <t>Account</t>
        </is>
      </c>
      <c r="D12" s="18" t="inlineStr">
        <is>
          <t>Description</t>
        </is>
      </c>
      <c r="E12" s="18" t="inlineStr">
        <is>
          <t>Amount</t>
        </is>
      </c>
      <c r="F12" s="18" t="inlineStr">
        <is>
          <t>Why we are asking</t>
        </is>
      </c>
      <c r="G12" s="18" t="inlineStr">
        <is>
          <t>Question for the client</t>
        </is>
      </c>
      <c r="H12" s="18" t="inlineStr">
        <is>
          <t>Client answer</t>
        </is>
      </c>
    </row>
    <row r="13">
      <c r="A13" s="3" t="n">
        <v>1</v>
      </c>
      <c r="B13" s="19" t="n">
        <v>46023</v>
      </c>
      <c r="C13" s="3" t="inlineStr">
        <is>
          <t>Card 9876</t>
        </is>
      </c>
      <c r="D13" s="3" t="inlineStr">
        <is>
          <t>AMAZON MKTPL*G43419</t>
        </is>
      </c>
      <c r="E13" s="20" t="n">
        <v>-97.59</v>
      </c>
      <c r="F13" s="3" t="inlineStr">
        <is>
          <t>R198: Amazon purchase (ask)</t>
        </is>
      </c>
      <c r="G13" s="3" t="inlineStr">
        <is>
          <t>What did you buy at Amazon Mktpl on Jan 01 for $97.59? Was it for the business?</t>
        </is>
      </c>
      <c r="H13" s="21" t="n"/>
    </row>
    <row r="14">
      <c r="A14" s="3" t="n">
        <v>2</v>
      </c>
      <c r="B14" s="19" t="n">
        <v>46024</v>
      </c>
      <c r="C14" s="3" t="inlineStr">
        <is>
          <t>Card 9876</t>
        </is>
      </c>
      <c r="D14" s="3" t="inlineStr">
        <is>
          <t>MCDONALD'S F1234 ST LOUIS</t>
        </is>
      </c>
      <c r="E14" s="20" t="n">
        <v>-56.64</v>
      </c>
      <c r="F14" s="3" t="inlineStr">
        <is>
          <t>R279: Meals: fast food (low confidence)</t>
        </is>
      </c>
      <c r="G14" s="3" t="inlineStr">
        <is>
          <t>Meal at Mcdonald'S F on Jan 02 for $56.64. Was it for business? Who was there?</t>
        </is>
      </c>
      <c r="H14" s="21" t="n"/>
    </row>
    <row r="15">
      <c r="A15" s="3" t="n">
        <v>3</v>
      </c>
      <c r="B15" s="19" t="n">
        <v>46030</v>
      </c>
      <c r="C15" s="3" t="inlineStr">
        <is>
          <t>Card 9876</t>
        </is>
      </c>
      <c r="D15" s="3" t="inlineStr">
        <is>
          <t>AMAZON MKTPL*A12175</t>
        </is>
      </c>
      <c r="E15" s="20" t="n">
        <v>-44.07</v>
      </c>
      <c r="F15" s="3" t="inlineStr">
        <is>
          <t>R198: Amazon purchase (ask)</t>
        </is>
      </c>
      <c r="G15" s="3" t="inlineStr">
        <is>
          <t>What did you buy at Amazon Mktpl on Jan 08 for $44.07? Was it for the business?</t>
        </is>
      </c>
      <c r="H15" s="21" t="n"/>
    </row>
    <row r="16">
      <c r="A16" s="3" t="n">
        <v>4</v>
      </c>
      <c r="B16" s="19" t="n">
        <v>46032</v>
      </c>
      <c r="C16" s="3" t="inlineStr">
        <is>
          <t>Checking 1234</t>
        </is>
      </c>
      <c r="D16" s="3" t="inlineStr">
        <is>
          <t>ALLY AUTO PAYMENT</t>
        </is>
      </c>
      <c r="E16" s="20" t="n">
        <v>-412.66</v>
      </c>
      <c r="F16" s="3" t="inlineStr">
        <is>
          <t>R023: Vehicle loan payment (ask)</t>
        </is>
      </c>
      <c r="G16" s="3" t="inlineStr">
        <is>
          <t>Ally loan payment of $412.66 on Jan 10. Please send the 2026 Ally loan statement so we can split interest from principal. Is this the detailing vehicle?</t>
        </is>
      </c>
      <c r="H16" s="21" t="n"/>
    </row>
    <row r="17">
      <c r="A17" s="3" t="n">
        <v>5</v>
      </c>
      <c r="B17" s="19" t="n">
        <v>46033</v>
      </c>
      <c r="C17" s="3" t="inlineStr">
        <is>
          <t>Card 9876</t>
        </is>
      </c>
      <c r="D17" s="3" t="inlineStr">
        <is>
          <t>MCDONALD'S F1234 ST LOUIS</t>
        </is>
      </c>
      <c r="E17" s="20" t="n">
        <v>-37.62</v>
      </c>
      <c r="F17" s="3" t="inlineStr">
        <is>
          <t>R279: Meals: fast food (low confidence)</t>
        </is>
      </c>
      <c r="G17" s="3" t="inlineStr">
        <is>
          <t>Meal at Mcdonald'S F on Jan 11 for $37.62. Was it for business? Who was there?</t>
        </is>
      </c>
      <c r="H17" s="21" t="n"/>
    </row>
    <row r="18">
      <c r="A18" s="3" t="n">
        <v>6</v>
      </c>
      <c r="B18" s="19" t="n">
        <v>46037</v>
      </c>
      <c r="C18" s="3" t="inlineStr">
        <is>
          <t>Checking 1234</t>
        </is>
      </c>
      <c r="D18" s="3" t="inlineStr">
        <is>
          <t>ZELLE FROM LUIS ROMERO</t>
        </is>
      </c>
      <c r="E18" s="20" t="n">
        <v>259.95</v>
      </c>
      <c r="F18" s="3" t="inlineStr">
        <is>
          <t>R051: Zelle received (ask)</t>
        </is>
      </c>
      <c r="G18" s="3" t="inlineStr">
        <is>
          <t>On Jan 15 you got $259.95 by Zelle from Luis Romero. Was this a customer paying for detailing? If not, what was it?</t>
        </is>
      </c>
      <c r="H18" s="21" t="n"/>
    </row>
    <row r="19">
      <c r="A19" s="3" t="n">
        <v>7</v>
      </c>
      <c r="B19" s="19" t="n">
        <v>46037</v>
      </c>
      <c r="C19" s="3" t="inlineStr">
        <is>
          <t>Checking 1234</t>
        </is>
      </c>
      <c r="D19" s="3" t="inlineStr">
        <is>
          <t>ZELLE FROM TASHA GREENE</t>
        </is>
      </c>
      <c r="E19" s="20" t="n">
        <v>155.21</v>
      </c>
      <c r="F19" s="3" t="inlineStr">
        <is>
          <t>R051: Zelle received (ask)</t>
        </is>
      </c>
      <c r="G19" s="3" t="inlineStr">
        <is>
          <t>On Jan 15 you got $155.21 by Zelle from Tasha Greene. Was this a customer paying for detailing? If not, what was it?</t>
        </is>
      </c>
      <c r="H19" s="21" t="n"/>
    </row>
    <row r="20">
      <c r="A20" s="3" t="n">
        <v>8</v>
      </c>
      <c r="B20" s="19" t="n">
        <v>46040</v>
      </c>
      <c r="C20" s="3" t="inlineStr">
        <is>
          <t>Checking 1234</t>
        </is>
      </c>
      <c r="D20" s="3" t="inlineStr">
        <is>
          <t>ACH CREDIT ARCHWAY FLEET SVCS INV 2601</t>
        </is>
      </c>
      <c r="E20" s="20" t="n">
        <v>1458.33</v>
      </c>
      <c r="F20" s="3" t="inlineStr">
        <is>
          <t>R326: Electronic deposit (ask)</t>
        </is>
      </c>
      <c r="G20" s="3" t="inlineStr">
        <is>
          <t>On Jan 18 Archway Fleet Services paid $1,458.33. Is this a customer paying your invoice? Please confirm.</t>
        </is>
      </c>
      <c r="H20" s="21" t="n"/>
    </row>
    <row r="21">
      <c r="A21" s="3" t="n">
        <v>9</v>
      </c>
      <c r="B21" s="19" t="n">
        <v>46041</v>
      </c>
      <c r="C21" s="3" t="inlineStr">
        <is>
          <t>Card 9876</t>
        </is>
      </c>
      <c r="D21" s="3" t="inlineStr">
        <is>
          <t>NETFLIX.COM</t>
        </is>
      </c>
      <c r="E21" s="20" t="n">
        <v>-15.49</v>
      </c>
      <c r="F21" s="3" t="inlineStr">
        <is>
          <t>R228: Streaming (ask)</t>
        </is>
      </c>
      <c r="G21" s="3" t="inlineStr">
        <is>
          <t>Netflix ($15.49) was charged to the business card on Jan 19. Is it personal? If yes, we will treat it as an owner draw.</t>
        </is>
      </c>
      <c r="H21" s="21" t="n"/>
    </row>
    <row r="22">
      <c r="A22" s="3" t="n">
        <v>10</v>
      </c>
      <c r="B22" s="19" t="n">
        <v>46047</v>
      </c>
      <c r="C22" s="3" t="inlineStr">
        <is>
          <t>Card 9876</t>
        </is>
      </c>
      <c r="D22" s="3" t="inlineStr">
        <is>
          <t>WALMART SUPERCENTER #228</t>
        </is>
      </c>
      <c r="E22" s="20" t="n">
        <v>-32.84</v>
      </c>
      <c r="F22" s="3" t="inlineStr">
        <is>
          <t>R199: Walmart purchase (ask)</t>
        </is>
      </c>
      <c r="G22" s="3" t="inlineStr">
        <is>
          <t>What did you buy at Walmart Supercenter on Jan 25 for $32.84? Was it for the business?</t>
        </is>
      </c>
      <c r="H22" s="21" t="n"/>
    </row>
    <row r="23">
      <c r="A23" s="3" t="n">
        <v>11</v>
      </c>
      <c r="B23" s="19" t="n">
        <v>46054</v>
      </c>
      <c r="C23" s="3" t="inlineStr">
        <is>
          <t>Card 9876</t>
        </is>
      </c>
      <c r="D23" s="3" t="inlineStr">
        <is>
          <t>WALMART SUPERCENTER #462</t>
        </is>
      </c>
      <c r="E23" s="20" t="n">
        <v>-76.95999999999999</v>
      </c>
      <c r="F23" s="3" t="inlineStr">
        <is>
          <t>R199: Walmart purchase (ask)</t>
        </is>
      </c>
      <c r="G23" s="3" t="inlineStr">
        <is>
          <t>What did you buy at Walmart Supercenter on Feb 01 for $76.96? Was it for the business?</t>
        </is>
      </c>
      <c r="H23" s="21" t="n"/>
    </row>
    <row r="24">
      <c r="A24" s="3" t="n">
        <v>12</v>
      </c>
      <c r="B24" s="19" t="n">
        <v>46056</v>
      </c>
      <c r="C24" s="3" t="inlineStr">
        <is>
          <t>Card 9876</t>
        </is>
      </c>
      <c r="D24" s="3" t="inlineStr">
        <is>
          <t>AMAZON MKTPL*E58862</t>
        </is>
      </c>
      <c r="E24" s="20" t="n">
        <v>-72.41</v>
      </c>
      <c r="F24" s="3" t="inlineStr">
        <is>
          <t>R198: Amazon purchase (ask)</t>
        </is>
      </c>
      <c r="G24" s="3" t="inlineStr">
        <is>
          <t>What did you buy at Amazon Mktpl on Feb 03 for $72.41? Was it for the business?</t>
        </is>
      </c>
      <c r="H24" s="21" t="n"/>
    </row>
    <row r="25">
      <c r="A25" s="3" t="n">
        <v>13</v>
      </c>
      <c r="B25" s="19" t="n">
        <v>46057</v>
      </c>
      <c r="C25" s="3" t="inlineStr">
        <is>
          <t>Checking 1234</t>
        </is>
      </c>
      <c r="D25" s="3" t="inlineStr">
        <is>
          <t>ZELLE FROM TASHA GREENE</t>
        </is>
      </c>
      <c r="E25" s="20" t="n">
        <v>254.78</v>
      </c>
      <c r="F25" s="3" t="inlineStr">
        <is>
          <t>R051: Zelle received (ask)</t>
        </is>
      </c>
      <c r="G25" s="3" t="inlineStr">
        <is>
          <t>On Feb 04 you got $254.78 by Zelle from Tasha Greene. Was this a customer paying for detailing? If not, what was it?</t>
        </is>
      </c>
      <c r="H25" s="21" t="n"/>
    </row>
    <row r="26">
      <c r="A26" s="3" t="n">
        <v>14</v>
      </c>
      <c r="B26" s="19" t="n">
        <v>46063</v>
      </c>
      <c r="C26" s="3" t="inlineStr">
        <is>
          <t>Checking 1234</t>
        </is>
      </c>
      <c r="D26" s="3" t="inlineStr">
        <is>
          <t>ALLY AUTO PAYMENT</t>
        </is>
      </c>
      <c r="E26" s="20" t="n">
        <v>-412.66</v>
      </c>
      <c r="F26" s="3" t="inlineStr">
        <is>
          <t>R023: Vehicle loan payment (ask)</t>
        </is>
      </c>
      <c r="G26" s="3" t="inlineStr">
        <is>
          <t>Ally loan payment of $412.66 on Feb 10. Please send the 2026 Ally loan statement so we can split interest from principal. Is this the detailing vehicle?</t>
        </is>
      </c>
      <c r="H26" s="21" t="n"/>
    </row>
    <row r="27">
      <c r="A27" s="3" t="n">
        <v>15</v>
      </c>
      <c r="B27" s="19" t="n">
        <v>46066</v>
      </c>
      <c r="C27" s="3" t="inlineStr">
        <is>
          <t>Card 9876</t>
        </is>
      </c>
      <c r="D27" s="3" t="inlineStr">
        <is>
          <t>STARBUCKS STORE 12345</t>
        </is>
      </c>
      <c r="E27" s="20" t="n">
        <v>-38.64</v>
      </c>
      <c r="F27" s="3" t="inlineStr">
        <is>
          <t>R278: Meals: coffee (low confidence)</t>
        </is>
      </c>
      <c r="G27" s="3" t="inlineStr">
        <is>
          <t>Meal at Starbucks Store on Feb 13 for $38.64. Was it for business? Who was there?</t>
        </is>
      </c>
      <c r="H27" s="21" t="n"/>
    </row>
    <row r="28">
      <c r="A28" s="3" t="n">
        <v>16</v>
      </c>
      <c r="B28" s="19" t="n">
        <v>46067</v>
      </c>
      <c r="C28" s="3" t="inlineStr">
        <is>
          <t>Checking 1234</t>
        </is>
      </c>
      <c r="D28" s="3" t="inlineStr">
        <is>
          <t>ATM WITHDRAWAL 9572 GRAVOIS AVE ST LOUIS</t>
        </is>
      </c>
      <c r="E28" s="20" t="n">
        <v>-200</v>
      </c>
      <c r="F28" s="3" t="inlineStr">
        <is>
          <t>R060: Cash withdrawal (low confidence)</t>
        </is>
      </c>
      <c r="G28" s="3" t="inlineStr">
        <is>
          <t>You took out $200.00 in cash on Feb 14. Was any of it spent on the business? If yes, do you have receipts?</t>
        </is>
      </c>
      <c r="H28" s="21" t="n"/>
    </row>
    <row r="29">
      <c r="A29" s="3" t="n">
        <v>17</v>
      </c>
      <c r="B29" s="19" t="n">
        <v>46070</v>
      </c>
      <c r="C29" s="3" t="inlineStr">
        <is>
          <t>Card 9876</t>
        </is>
      </c>
      <c r="D29" s="3" t="inlineStr">
        <is>
          <t>SCHNUCKS #441 ST LOUIS</t>
        </is>
      </c>
      <c r="E29" s="20" t="n">
        <v>-73.8</v>
      </c>
      <c r="F29" s="3" t="inlineStr">
        <is>
          <t>R311: Grocery store (ask)</t>
        </is>
      </c>
      <c r="G29" s="3" t="inlineStr">
        <is>
          <t>What was bought at Schnucks on Feb 17 for $73.80? Was it for the business (water, towels, cleaning items)?</t>
        </is>
      </c>
      <c r="H29" s="21" t="n"/>
    </row>
    <row r="30">
      <c r="A30" s="3" t="n">
        <v>18</v>
      </c>
      <c r="B30" s="19" t="n">
        <v>46071</v>
      </c>
      <c r="C30" s="3" t="inlineStr">
        <is>
          <t>Checking 1234</t>
        </is>
      </c>
      <c r="D30" s="3" t="inlineStr">
        <is>
          <t>ACH CREDIT ARCHWAY FLEET SVCS INV 2602</t>
        </is>
      </c>
      <c r="E30" s="20" t="n">
        <v>1512.33</v>
      </c>
      <c r="F30" s="3" t="inlineStr">
        <is>
          <t>R326: Electronic deposit (ask)</t>
        </is>
      </c>
      <c r="G30" s="3" t="inlineStr">
        <is>
          <t>On Feb 18 Archway Fleet Services paid $1,512.33. Is this a customer paying your invoice? Please confirm.</t>
        </is>
      </c>
      <c r="H30" s="21" t="n"/>
    </row>
    <row r="31">
      <c r="A31" s="3" t="n">
        <v>19</v>
      </c>
      <c r="B31" s="19" t="n">
        <v>46072</v>
      </c>
      <c r="C31" s="3" t="inlineStr">
        <is>
          <t>Card 9876</t>
        </is>
      </c>
      <c r="D31" s="3" t="inlineStr">
        <is>
          <t>NETFLIX.COM</t>
        </is>
      </c>
      <c r="E31" s="20" t="n">
        <v>-15.49</v>
      </c>
      <c r="F31" s="3" t="inlineStr">
        <is>
          <t>R228: Streaming (ask)</t>
        </is>
      </c>
      <c r="G31" s="3" t="inlineStr">
        <is>
          <t>Netflix ($15.49) was charged to the business card on Feb 19. Is it personal? If yes, we will treat it as an owner draw.</t>
        </is>
      </c>
      <c r="H31" s="21" t="n"/>
    </row>
    <row r="32">
      <c r="A32" s="3" t="n">
        <v>20</v>
      </c>
      <c r="B32" s="19" t="n">
        <v>46080</v>
      </c>
      <c r="C32" s="3" t="inlineStr">
        <is>
          <t>Card 9876</t>
        </is>
      </c>
      <c r="D32" s="3" t="inlineStr">
        <is>
          <t>AMAZON MKTPL*G14916</t>
        </is>
      </c>
      <c r="E32" s="20" t="n">
        <v>-82.11</v>
      </c>
      <c r="F32" s="3" t="inlineStr">
        <is>
          <t>R198: Amazon purchase (ask)</t>
        </is>
      </c>
      <c r="G32" s="3" t="inlineStr">
        <is>
          <t>What did you buy at Amazon Mktpl on Feb 27 for $82.11? Was it for the business?</t>
        </is>
      </c>
      <c r="H32" s="21" t="n"/>
    </row>
    <row r="33">
      <c r="A33" s="3" t="n">
        <v>21</v>
      </c>
      <c r="B33" s="19" t="n">
        <v>46084</v>
      </c>
      <c r="C33" s="3" t="inlineStr">
        <is>
          <t>Card 9876</t>
        </is>
      </c>
      <c r="D33" s="3" t="inlineStr">
        <is>
          <t>STARBUCKS STORE 12345</t>
        </is>
      </c>
      <c r="E33" s="20" t="n">
        <v>-23.44</v>
      </c>
      <c r="F33" s="3" t="inlineStr">
        <is>
          <t>R278: Meals: coffee (low confidence)</t>
        </is>
      </c>
      <c r="G33" s="3" t="inlineStr">
        <is>
          <t>Meal at Starbucks Store on Mar 03 for $23.44. Was it for business? Who was there?</t>
        </is>
      </c>
      <c r="H33" s="21" t="n"/>
    </row>
    <row r="34">
      <c r="A34" s="3" t="n">
        <v>22</v>
      </c>
      <c r="B34" s="19" t="n">
        <v>46085</v>
      </c>
      <c r="C34" s="3" t="inlineStr">
        <is>
          <t>Card 9876</t>
        </is>
      </c>
      <c r="D34" s="3" t="inlineStr">
        <is>
          <t>WALMART SUPERCENTER #627</t>
        </is>
      </c>
      <c r="E34" s="20" t="n">
        <v>-66.73999999999999</v>
      </c>
      <c r="F34" s="3" t="inlineStr">
        <is>
          <t>R199: Walmart purchase (ask)</t>
        </is>
      </c>
      <c r="G34" s="3" t="inlineStr">
        <is>
          <t>What did you buy at Walmart Supercenter on Mar 04 for $66.74? Was it for the business?</t>
        </is>
      </c>
      <c r="H34" s="21" t="n"/>
    </row>
    <row r="35">
      <c r="A35" s="3" t="n">
        <v>23</v>
      </c>
      <c r="B35" s="19" t="n">
        <v>46087</v>
      </c>
      <c r="C35" s="3" t="inlineStr">
        <is>
          <t>Checking 1234</t>
        </is>
      </c>
      <c r="D35" s="3" t="inlineStr">
        <is>
          <t>ZELLE TO DESHAWN KELLER</t>
        </is>
      </c>
      <c r="E35" s="20" t="n">
        <v>-239.14</v>
      </c>
      <c r="F35" s="3" t="inlineStr">
        <is>
          <t>R052: Zelle sent (ask)</t>
        </is>
      </c>
      <c r="G35" s="3" t="inlineStr">
        <is>
          <t>On Mar 06 you sent $239.14 by Zelle to Deshawn Keller. What was it for? If they worked for the business, please send us their W-9.</t>
        </is>
      </c>
      <c r="H35" s="21" t="n"/>
    </row>
    <row r="36">
      <c r="A36" s="3" t="n">
        <v>24</v>
      </c>
      <c r="B36" s="19" t="n">
        <v>46090</v>
      </c>
      <c r="C36" s="3" t="inlineStr">
        <is>
          <t>Checking 1234</t>
        </is>
      </c>
      <c r="D36" s="3" t="inlineStr">
        <is>
          <t>MOBILE DEPOSIT REF 4477</t>
        </is>
      </c>
      <c r="E36" s="20" t="n">
        <v>478.94</v>
      </c>
      <c r="F36" s="3" t="inlineStr">
        <is>
          <t>R325: Deposit, source unknown (ask)</t>
        </is>
      </c>
      <c r="G36" s="3" t="inlineStr">
        <is>
          <t>On Mar 09 you made a mobile deposit of $478.94. What was it? (customer check, refund, loan, or your own money)</t>
        </is>
      </c>
      <c r="H36" s="21" t="n"/>
    </row>
    <row r="37">
      <c r="A37" s="3" t="n">
        <v>25</v>
      </c>
      <c r="B37" s="19" t="n">
        <v>46091</v>
      </c>
      <c r="C37" s="3" t="inlineStr">
        <is>
          <t>Card 9876</t>
        </is>
      </c>
      <c r="D37" s="3" t="inlineStr">
        <is>
          <t>AMAZON MKTPL*D79747</t>
        </is>
      </c>
      <c r="E37" s="20" t="n">
        <v>-31.19</v>
      </c>
      <c r="F37" s="3" t="inlineStr">
        <is>
          <t>R198: Amazon purchase (ask)</t>
        </is>
      </c>
      <c r="G37" s="3" t="inlineStr">
        <is>
          <t>What did you buy at Amazon Mktpl on Mar 10 for $31.19? Was it for the business?</t>
        </is>
      </c>
      <c r="H37" s="21" t="n"/>
    </row>
    <row r="38">
      <c r="A38" s="3" t="n">
        <v>26</v>
      </c>
      <c r="B38" s="19" t="n">
        <v>46091</v>
      </c>
      <c r="C38" s="3" t="inlineStr">
        <is>
          <t>Card 9876</t>
        </is>
      </c>
      <c r="D38" s="3" t="inlineStr">
        <is>
          <t>MCDONALD'S F1234 ST LOUIS</t>
        </is>
      </c>
      <c r="E38" s="20" t="n">
        <v>-15.47</v>
      </c>
      <c r="F38" s="3" t="inlineStr">
        <is>
          <t>R279: Meals: fast food (low confidence)</t>
        </is>
      </c>
      <c r="G38" s="3" t="inlineStr">
        <is>
          <t>Meal at Mcdonald'S F on Mar 10 for $15.47. Was it for business? Who was there?</t>
        </is>
      </c>
      <c r="H38" s="21" t="n"/>
    </row>
    <row r="39">
      <c r="A39" s="3" t="n">
        <v>27</v>
      </c>
      <c r="B39" s="19" t="n">
        <v>46091</v>
      </c>
      <c r="C39" s="3" t="inlineStr">
        <is>
          <t>Checking 1234</t>
        </is>
      </c>
      <c r="D39" s="3" t="inlineStr">
        <is>
          <t>ALLY AUTO PAYMENT</t>
        </is>
      </c>
      <c r="E39" s="20" t="n">
        <v>-412.66</v>
      </c>
      <c r="F39" s="3" t="inlineStr">
        <is>
          <t>R023: Vehicle loan payment (ask)</t>
        </is>
      </c>
      <c r="G39" s="3" t="inlineStr">
        <is>
          <t>Ally loan payment of $412.66 on Mar 10. Please send the 2026 Ally loan statement so we can split interest from principal. Is this the detailing vehicle?</t>
        </is>
      </c>
      <c r="H39" s="21" t="n"/>
    </row>
    <row r="40">
      <c r="A40" s="3" t="n">
        <v>28</v>
      </c>
      <c r="B40" s="19" t="n">
        <v>46092</v>
      </c>
      <c r="C40" s="3" t="inlineStr">
        <is>
          <t>Checking 1234</t>
        </is>
      </c>
      <c r="D40" s="3" t="inlineStr">
        <is>
          <t>ZELLE FROM TASHA GREENE</t>
        </is>
      </c>
      <c r="E40" s="20" t="n">
        <v>216.97</v>
      </c>
      <c r="F40" s="3" t="inlineStr">
        <is>
          <t>R051: Zelle received (ask)</t>
        </is>
      </c>
      <c r="G40" s="3" t="inlineStr">
        <is>
          <t>On Mar 11 you got $216.97 by Zelle from Tasha Greene. Was this a customer paying for detailing? If not, what was it?</t>
        </is>
      </c>
      <c r="H40" s="21" t="n"/>
    </row>
    <row r="41">
      <c r="A41" s="3" t="n">
        <v>29</v>
      </c>
      <c r="B41" s="19" t="n">
        <v>46097</v>
      </c>
      <c r="C41" s="3" t="inlineStr">
        <is>
          <t>Card 9876</t>
        </is>
      </c>
      <c r="D41" s="3" t="inlineStr">
        <is>
          <t>STARBUCKS STORE 12345</t>
        </is>
      </c>
      <c r="E41" s="20" t="n">
        <v>-15.65</v>
      </c>
      <c r="F41" s="3" t="inlineStr">
        <is>
          <t>R278: Meals: coffee (low confidence)</t>
        </is>
      </c>
      <c r="G41" s="3" t="inlineStr">
        <is>
          <t>Meal at Starbucks Store on Mar 16 for $15.65. Was it for business? Who was there?</t>
        </is>
      </c>
      <c r="H41" s="21" t="n"/>
    </row>
    <row r="42">
      <c r="A42" s="3" t="n">
        <v>30</v>
      </c>
      <c r="B42" s="19" t="n">
        <v>46099</v>
      </c>
      <c r="C42" s="3" t="inlineStr">
        <is>
          <t>Checking 1234</t>
        </is>
      </c>
      <c r="D42" s="3" t="inlineStr">
        <is>
          <t>ACH CREDIT ARCHWAY FLEET SVCS INV 2603</t>
        </is>
      </c>
      <c r="E42" s="20" t="n">
        <v>1546.92</v>
      </c>
      <c r="F42" s="3" t="inlineStr">
        <is>
          <t>R326: Electronic deposit (ask)</t>
        </is>
      </c>
      <c r="G42" s="3" t="inlineStr">
        <is>
          <t>On Mar 18 Archway Fleet Services paid $1,546.92. Is this a customer paying your invoice? Please confirm.</t>
        </is>
      </c>
      <c r="H42" s="21" t="n"/>
    </row>
    <row r="43">
      <c r="A43" s="3" t="n">
        <v>31</v>
      </c>
      <c r="B43" s="19" t="n">
        <v>46099</v>
      </c>
      <c r="C43" s="3" t="inlineStr">
        <is>
          <t>Checking 1234</t>
        </is>
      </c>
      <c r="D43" s="3" t="inlineStr">
        <is>
          <t>ZELLE FROM AISHA COLEMAN</t>
        </is>
      </c>
      <c r="E43" s="20" t="n">
        <v>170.39</v>
      </c>
      <c r="F43" s="3" t="inlineStr">
        <is>
          <t>R051: Zelle received (ask)</t>
        </is>
      </c>
      <c r="G43" s="3" t="inlineStr">
        <is>
          <t>On Mar 18 you got $170.39 by Zelle from Aisha Coleman. Was this a customer paying for detailing? If not, what was it?</t>
        </is>
      </c>
      <c r="H43" s="21" t="n"/>
    </row>
    <row r="44">
      <c r="A44" s="3" t="n">
        <v>32</v>
      </c>
      <c r="B44" s="19" t="n">
        <v>46100</v>
      </c>
      <c r="C44" s="3" t="inlineStr">
        <is>
          <t>Card 9876</t>
        </is>
      </c>
      <c r="D44" s="3" t="inlineStr">
        <is>
          <t>NETFLIX.COM</t>
        </is>
      </c>
      <c r="E44" s="20" t="n">
        <v>-15.49</v>
      </c>
      <c r="F44" s="3" t="inlineStr">
        <is>
          <t>R228: Streaming (ask)</t>
        </is>
      </c>
      <c r="G44" s="3" t="inlineStr">
        <is>
          <t>Netflix ($15.49) was charged to the business card on Mar 19. Is it personal? If yes, we will treat it as an owner draw.</t>
        </is>
      </c>
      <c r="H44" s="21" t="n"/>
    </row>
    <row r="45">
      <c r="A45" s="3" t="n">
        <v>33</v>
      </c>
      <c r="B45" s="19" t="n">
        <v>46101</v>
      </c>
      <c r="C45" s="3" t="inlineStr">
        <is>
          <t>Checking 1234</t>
        </is>
      </c>
      <c r="D45" s="3" t="inlineStr">
        <is>
          <t>ZELLE TO DESHAWN KELLER</t>
        </is>
      </c>
      <c r="E45" s="20" t="n">
        <v>-236.96</v>
      </c>
      <c r="F45" s="3" t="inlineStr">
        <is>
          <t>R052: Zelle sent (ask)</t>
        </is>
      </c>
      <c r="G45" s="3" t="inlineStr">
        <is>
          <t>On Mar 20 you sent $236.96 by Zelle to Deshawn Keller. What was it for? If they worked for the business, please send us their W-9.</t>
        </is>
      </c>
      <c r="H45" s="21" t="n"/>
    </row>
    <row r="46">
      <c r="A46" s="3" t="n">
        <v>34</v>
      </c>
      <c r="B46" s="19" t="n">
        <v>46104</v>
      </c>
      <c r="C46" s="3" t="inlineStr">
        <is>
          <t>Card 9876</t>
        </is>
      </c>
      <c r="D46" s="3" t="inlineStr">
        <is>
          <t>AMAZON MKTPL*A59093</t>
        </is>
      </c>
      <c r="E46" s="20" t="n">
        <v>-21.68</v>
      </c>
      <c r="F46" s="3" t="inlineStr">
        <is>
          <t>R198: Amazon purchase (ask)</t>
        </is>
      </c>
      <c r="G46" s="3" t="inlineStr">
        <is>
          <t>What did you buy at Amazon Mktpl on Mar 23 for $21.68? Was it for the business?</t>
        </is>
      </c>
      <c r="H46" s="21" t="n"/>
    </row>
    <row r="47">
      <c r="A47" s="3" t="n">
        <v>35</v>
      </c>
      <c r="B47" s="19" t="n">
        <v>46105</v>
      </c>
      <c r="C47" s="3" t="inlineStr">
        <is>
          <t>Checking 1234</t>
        </is>
      </c>
      <c r="D47" s="3" t="inlineStr">
        <is>
          <t>POS DEBIT MIDTOWN PRINT AND SIGN</t>
        </is>
      </c>
      <c r="E47" s="20" t="n">
        <v>-268.4</v>
      </c>
      <c r="F47" s="3" t="inlineStr">
        <is>
          <t>No rule matched</t>
        </is>
      </c>
      <c r="G47" s="3" t="inlineStr">
        <is>
          <t>We could not identify "POS DEBIT MIDTOWN PRINT AND SIGN" on Mar 24 for $268.40. What was it for?</t>
        </is>
      </c>
      <c r="H47" s="21" t="n"/>
    </row>
    <row r="48">
      <c r="A48" s="3" t="n">
        <v>36</v>
      </c>
      <c r="B48" s="19" t="n">
        <v>46115</v>
      </c>
      <c r="C48" s="3" t="inlineStr">
        <is>
          <t>Checking 1234</t>
        </is>
      </c>
      <c r="D48" s="3" t="inlineStr">
        <is>
          <t>ZELLE FROM TASHA GREENE</t>
        </is>
      </c>
      <c r="E48" s="20" t="n">
        <v>163.88</v>
      </c>
      <c r="F48" s="3" t="inlineStr">
        <is>
          <t>R051: Zelle received (ask)</t>
        </is>
      </c>
      <c r="G48" s="3" t="inlineStr">
        <is>
          <t>On Apr 03 you got $163.88 by Zelle from Tasha Greene. Was this a customer paying for detailing? If not, what was it?</t>
        </is>
      </c>
      <c r="H48" s="21" t="n"/>
    </row>
    <row r="49">
      <c r="A49" s="3" t="n">
        <v>37</v>
      </c>
      <c r="B49" s="19" t="n">
        <v>46117</v>
      </c>
      <c r="C49" s="3" t="inlineStr">
        <is>
          <t>Card 9876</t>
        </is>
      </c>
      <c r="D49" s="3" t="inlineStr">
        <is>
          <t>AMAZON MKTPL*G45078</t>
        </is>
      </c>
      <c r="E49" s="20" t="n">
        <v>-49.54</v>
      </c>
      <c r="F49" s="3" t="inlineStr">
        <is>
          <t>R198: Amazon purchase (ask)</t>
        </is>
      </c>
      <c r="G49" s="3" t="inlineStr">
        <is>
          <t>What did you buy at Amazon Mktpl on Apr 05 for $49.54? Was it for the business?</t>
        </is>
      </c>
      <c r="H49" s="21" t="n"/>
    </row>
    <row r="50">
      <c r="A50" s="3" t="n">
        <v>38</v>
      </c>
      <c r="B50" s="19" t="n">
        <v>46117</v>
      </c>
      <c r="C50" s="3" t="inlineStr">
        <is>
          <t>Card 9876</t>
        </is>
      </c>
      <c r="D50" s="3" t="inlineStr">
        <is>
          <t>AMAZON MKTPL*H84261</t>
        </is>
      </c>
      <c r="E50" s="20" t="n">
        <v>-83.97</v>
      </c>
      <c r="F50" s="3" t="inlineStr">
        <is>
          <t>R198: Amazon purchase (ask)</t>
        </is>
      </c>
      <c r="G50" s="3" t="inlineStr">
        <is>
          <t>What did you buy at Amazon Mktpl on Apr 05 for $83.97? Was it for the business?</t>
        </is>
      </c>
      <c r="H50" s="21" t="n"/>
    </row>
    <row r="51">
      <c r="A51" s="3" t="n">
        <v>39</v>
      </c>
      <c r="B51" s="19" t="n">
        <v>46118</v>
      </c>
      <c r="C51" s="3" t="inlineStr">
        <is>
          <t>Checking 1234</t>
        </is>
      </c>
      <c r="D51" s="3" t="inlineStr">
        <is>
          <t>ZELLE TO DESHAWN KELLER</t>
        </is>
      </c>
      <c r="E51" s="20" t="n">
        <v>-209.97</v>
      </c>
      <c r="F51" s="3" t="inlineStr">
        <is>
          <t>R052: Zelle sent (ask)</t>
        </is>
      </c>
      <c r="G51" s="3" t="inlineStr">
        <is>
          <t>On Apr 06 you sent $209.97 by Zelle to Deshawn Keller. What was it for? If they worked for the business, please send us their W-9.</t>
        </is>
      </c>
      <c r="H51" s="21" t="n"/>
    </row>
    <row r="52">
      <c r="A52" s="3" t="n">
        <v>40</v>
      </c>
      <c r="B52" s="19" t="n">
        <v>46122</v>
      </c>
      <c r="C52" s="3" t="inlineStr">
        <is>
          <t>Checking 1234</t>
        </is>
      </c>
      <c r="D52" s="3" t="inlineStr">
        <is>
          <t>ALLY AUTO PAYMENT</t>
        </is>
      </c>
      <c r="E52" s="20" t="n">
        <v>-412.66</v>
      </c>
      <c r="F52" s="3" t="inlineStr">
        <is>
          <t>R023: Vehicle loan payment (ask)</t>
        </is>
      </c>
      <c r="G52" s="3" t="inlineStr">
        <is>
          <t>Ally loan payment of $412.66 on Apr 10. Please send the 2026 Ally loan statement so we can split interest from principal. Is this the detailing vehicle?</t>
        </is>
      </c>
      <c r="H52" s="21" t="n"/>
    </row>
    <row r="53">
      <c r="A53" s="3" t="n">
        <v>41</v>
      </c>
      <c r="B53" s="19" t="n">
        <v>46129</v>
      </c>
      <c r="C53" s="3" t="inlineStr">
        <is>
          <t>Card 9876</t>
        </is>
      </c>
      <c r="D53" s="3" t="inlineStr">
        <is>
          <t>SCHNUCKS #790 ST LOUIS</t>
        </is>
      </c>
      <c r="E53" s="20" t="n">
        <v>-62.77</v>
      </c>
      <c r="F53" s="3" t="inlineStr">
        <is>
          <t>R311: Grocery store (ask)</t>
        </is>
      </c>
      <c r="G53" s="3" t="inlineStr">
        <is>
          <t>What was bought at Schnucks on Apr 17 for $62.77? Was it for the business (water, towels, cleaning items)?</t>
        </is>
      </c>
      <c r="H53" s="21" t="n"/>
    </row>
    <row r="54">
      <c r="A54" s="3" t="n">
        <v>42</v>
      </c>
      <c r="B54" s="19" t="n">
        <v>46130</v>
      </c>
      <c r="C54" s="3" t="inlineStr">
        <is>
          <t>Checking 1234</t>
        </is>
      </c>
      <c r="D54" s="3" t="inlineStr">
        <is>
          <t>ACH CREDIT ARCHWAY FLEET SVCS INV 2604</t>
        </is>
      </c>
      <c r="E54" s="20" t="n">
        <v>1429.48</v>
      </c>
      <c r="F54" s="3" t="inlineStr">
        <is>
          <t>R326: Electronic deposit (ask)</t>
        </is>
      </c>
      <c r="G54" s="3" t="inlineStr">
        <is>
          <t>On Apr 18 Archway Fleet Services paid $1,429.48. Is this a customer paying your invoice? Please confirm.</t>
        </is>
      </c>
      <c r="H54" s="21" t="n"/>
    </row>
    <row r="55">
      <c r="A55" s="3" t="n">
        <v>43</v>
      </c>
      <c r="B55" s="19" t="n">
        <v>46131</v>
      </c>
      <c r="C55" s="3" t="inlineStr">
        <is>
          <t>Card 9876</t>
        </is>
      </c>
      <c r="D55" s="3" t="inlineStr">
        <is>
          <t>NETFLIX.COM</t>
        </is>
      </c>
      <c r="E55" s="20" t="n">
        <v>-15.49</v>
      </c>
      <c r="F55" s="3" t="inlineStr">
        <is>
          <t>R228: Streaming (ask)</t>
        </is>
      </c>
      <c r="G55" s="3" t="inlineStr">
        <is>
          <t>Netflix ($15.49) was charged to the business card on Apr 19. Is it personal? If yes, we will treat it as an owner draw.</t>
        </is>
      </c>
      <c r="H55" s="21" t="n"/>
    </row>
    <row r="56">
      <c r="A56" s="3" t="n">
        <v>44</v>
      </c>
      <c r="B56" s="19" t="n">
        <v>46132</v>
      </c>
      <c r="C56" s="3" t="inlineStr">
        <is>
          <t>Checking 1234</t>
        </is>
      </c>
      <c r="D56" s="3" t="inlineStr">
        <is>
          <t>ZELLE TO DESHAWN KELLER</t>
        </is>
      </c>
      <c r="E56" s="20" t="n">
        <v>-232.34</v>
      </c>
      <c r="F56" s="3" t="inlineStr">
        <is>
          <t>R052: Zelle sent (ask)</t>
        </is>
      </c>
      <c r="G56" s="3" t="inlineStr">
        <is>
          <t>On Apr 20 you sent $232.34 by Zelle to Deshawn Keller. What was it for? If they worked for the business, please send us their W-9.</t>
        </is>
      </c>
      <c r="H56" s="21" t="n"/>
    </row>
    <row r="57">
      <c r="A57" s="3" t="n">
        <v>45</v>
      </c>
      <c r="B57" s="19" t="n">
        <v>46133</v>
      </c>
      <c r="C57" s="3" t="inlineStr">
        <is>
          <t>Card 9876</t>
        </is>
      </c>
      <c r="D57" s="3" t="inlineStr">
        <is>
          <t>STARBUCKS STORE 12345</t>
        </is>
      </c>
      <c r="E57" s="20" t="n">
        <v>-30.97</v>
      </c>
      <c r="F57" s="3" t="inlineStr">
        <is>
          <t>R278: Meals: coffee (low confidence)</t>
        </is>
      </c>
      <c r="G57" s="3" t="inlineStr">
        <is>
          <t>Meal at Starbucks Store on Apr 21 for $30.97. Was it for business? Who was there?</t>
        </is>
      </c>
      <c r="H57" s="21" t="n"/>
    </row>
    <row r="58">
      <c r="A58" s="3" t="n">
        <v>46</v>
      </c>
      <c r="B58" s="19" t="n">
        <v>46138</v>
      </c>
      <c r="C58" s="3" t="inlineStr">
        <is>
          <t>Card 9876</t>
        </is>
      </c>
      <c r="D58" s="3" t="inlineStr">
        <is>
          <t>WALMART SUPERCENTER #704</t>
        </is>
      </c>
      <c r="E58" s="20" t="n">
        <v>-46.71</v>
      </c>
      <c r="F58" s="3" t="inlineStr">
        <is>
          <t>R199: Walmart purchase (ask)</t>
        </is>
      </c>
      <c r="G58" s="3" t="inlineStr">
        <is>
          <t>What did you buy at Walmart Supercenter on Apr 26 for $46.71? Was it for the business?</t>
        </is>
      </c>
      <c r="H58" s="21" t="n"/>
    </row>
    <row r="59">
      <c r="A59" s="3" t="n">
        <v>47</v>
      </c>
      <c r="B59" s="19" t="n">
        <v>46139</v>
      </c>
      <c r="C59" s="3" t="inlineStr">
        <is>
          <t>Checking 1234</t>
        </is>
      </c>
      <c r="D59" s="3" t="inlineStr">
        <is>
          <t>ZELLE FROM MARK FENWICK</t>
        </is>
      </c>
      <c r="E59" s="20" t="n">
        <v>208.96</v>
      </c>
      <c r="F59" s="3" t="inlineStr">
        <is>
          <t>R051: Zelle received (ask)</t>
        </is>
      </c>
      <c r="G59" s="3" t="inlineStr">
        <is>
          <t>On Apr 27 you got $208.96 by Zelle from Mark Fenwick. Was this a customer paying for detailing? If not, what was it?</t>
        </is>
      </c>
      <c r="H59" s="21" t="n"/>
    </row>
    <row r="60">
      <c r="A60" s="3" t="n">
        <v>48</v>
      </c>
      <c r="B60" s="19" t="n">
        <v>46144</v>
      </c>
      <c r="C60" s="3" t="inlineStr">
        <is>
          <t>Card 9876</t>
        </is>
      </c>
      <c r="D60" s="3" t="inlineStr">
        <is>
          <t>WALMART SUPERCENTER #875</t>
        </is>
      </c>
      <c r="E60" s="20" t="n">
        <v>-35.39</v>
      </c>
      <c r="F60" s="3" t="inlineStr">
        <is>
          <t>R199: Walmart purchase (ask)</t>
        </is>
      </c>
      <c r="G60" s="3" t="inlineStr">
        <is>
          <t>What did you buy at Walmart Supercenter on May 02 for $35.39? Was it for the business?</t>
        </is>
      </c>
      <c r="H60" s="21" t="n"/>
    </row>
    <row r="61">
      <c r="A61" s="3" t="n">
        <v>49</v>
      </c>
      <c r="B61" s="19" t="n">
        <v>46146</v>
      </c>
      <c r="C61" s="3" t="inlineStr">
        <is>
          <t>Card 9876</t>
        </is>
      </c>
      <c r="D61" s="3" t="inlineStr">
        <is>
          <t>AMAZON MKTPL*E52809</t>
        </is>
      </c>
      <c r="E61" s="20" t="n">
        <v>-16.87</v>
      </c>
      <c r="F61" s="3" t="inlineStr">
        <is>
          <t>R198: Amazon purchase (ask)</t>
        </is>
      </c>
      <c r="G61" s="3" t="inlineStr">
        <is>
          <t>What did you buy at Amazon Mktpl on May 04 for $16.87? Was it for the business?</t>
        </is>
      </c>
      <c r="H61" s="21" t="n"/>
    </row>
    <row r="62">
      <c r="A62" s="3" t="n">
        <v>50</v>
      </c>
      <c r="B62" s="19" t="n">
        <v>46148</v>
      </c>
      <c r="C62" s="3" t="inlineStr">
        <is>
          <t>Checking 1234</t>
        </is>
      </c>
      <c r="D62" s="3" t="inlineStr">
        <is>
          <t>ZELLE TO DESHAWN KELLER</t>
        </is>
      </c>
      <c r="E62" s="20" t="n">
        <v>-252.15</v>
      </c>
      <c r="F62" s="3" t="inlineStr">
        <is>
          <t>R052: Zelle sent (ask)</t>
        </is>
      </c>
      <c r="G62" s="3" t="inlineStr">
        <is>
          <t>On May 06 you sent $252.15 by Zelle to Deshawn Keller. What was it for? If they worked for the business, please send us their W-9.</t>
        </is>
      </c>
      <c r="H62" s="21" t="n"/>
    </row>
    <row r="63">
      <c r="A63" s="3" t="n">
        <v>51</v>
      </c>
      <c r="B63" s="19" t="n">
        <v>46149</v>
      </c>
      <c r="C63" s="3" t="inlineStr">
        <is>
          <t>Card 9876</t>
        </is>
      </c>
      <c r="D63" s="3" t="inlineStr">
        <is>
          <t>AMAZON MKTPL*H77494</t>
        </is>
      </c>
      <c r="E63" s="20" t="n">
        <v>-44.08</v>
      </c>
      <c r="F63" s="3" t="inlineStr">
        <is>
          <t>R198: Amazon purchase (ask)</t>
        </is>
      </c>
      <c r="G63" s="3" t="inlineStr">
        <is>
          <t>What did you buy at Amazon Mktpl on May 07 for $44.08? Was it for the business?</t>
        </is>
      </c>
      <c r="H63" s="21" t="n"/>
    </row>
    <row r="64">
      <c r="A64" s="3" t="n">
        <v>52</v>
      </c>
      <c r="B64" s="19" t="n">
        <v>46150</v>
      </c>
      <c r="C64" s="3" t="inlineStr">
        <is>
          <t>Card 9876</t>
        </is>
      </c>
      <c r="D64" s="3" t="inlineStr">
        <is>
          <t>STARBUCKS STORE 12345</t>
        </is>
      </c>
      <c r="E64" s="20" t="n">
        <v>-20.35</v>
      </c>
      <c r="F64" s="3" t="inlineStr">
        <is>
          <t>R278: Meals: coffee (low confidence)</t>
        </is>
      </c>
      <c r="G64" s="3" t="inlineStr">
        <is>
          <t>Meal at Starbucks Store on May 08 for $20.35. Was it for business? Who was there?</t>
        </is>
      </c>
      <c r="H64" s="21" t="n"/>
    </row>
    <row r="65">
      <c r="A65" s="3" t="n">
        <v>53</v>
      </c>
      <c r="B65" s="19" t="n">
        <v>46152</v>
      </c>
      <c r="C65" s="3" t="inlineStr">
        <is>
          <t>Checking 1234</t>
        </is>
      </c>
      <c r="D65" s="3" t="inlineStr">
        <is>
          <t>ALLY AUTO PAYMENT</t>
        </is>
      </c>
      <c r="E65" s="20" t="n">
        <v>-412.66</v>
      </c>
      <c r="F65" s="3" t="inlineStr">
        <is>
          <t>R023: Vehicle loan payment (ask)</t>
        </is>
      </c>
      <c r="G65" s="3" t="inlineStr">
        <is>
          <t>Ally loan payment of $412.66 on May 10. Please send the 2026 Ally loan statement so we can split interest from principal. Is this the detailing vehicle?</t>
        </is>
      </c>
      <c r="H65" s="21" t="n"/>
    </row>
    <row r="66">
      <c r="A66" s="3" t="n">
        <v>54</v>
      </c>
      <c r="B66" s="19" t="n">
        <v>46156</v>
      </c>
      <c r="C66" s="3" t="inlineStr">
        <is>
          <t>Checking 1234</t>
        </is>
      </c>
      <c r="D66" s="3" t="inlineStr">
        <is>
          <t>ATM WITHDRAWAL 1419 GRAVOIS AVE ST LOUIS</t>
        </is>
      </c>
      <c r="E66" s="20" t="n">
        <v>-200</v>
      </c>
      <c r="F66" s="3" t="inlineStr">
        <is>
          <t>R060: Cash withdrawal (low confidence)</t>
        </is>
      </c>
      <c r="G66" s="3" t="inlineStr">
        <is>
          <t>You took out $200.00 in cash on May 14. Was any of it spent on the business? If yes, do you have receipts?</t>
        </is>
      </c>
      <c r="H66" s="21" t="n"/>
    </row>
    <row r="67">
      <c r="A67" s="3" t="n">
        <v>55</v>
      </c>
      <c r="B67" s="19" t="n">
        <v>46156</v>
      </c>
      <c r="C67" s="3" t="inlineStr">
        <is>
          <t>Checking 1234</t>
        </is>
      </c>
      <c r="D67" s="3" t="inlineStr">
        <is>
          <t>ZELLE FROM JORDAN PRICE</t>
        </is>
      </c>
      <c r="E67" s="20" t="n">
        <v>210.48</v>
      </c>
      <c r="F67" s="3" t="inlineStr">
        <is>
          <t>R051: Zelle received (ask)</t>
        </is>
      </c>
      <c r="G67" s="3" t="inlineStr">
        <is>
          <t>On May 14 you got $210.48 by Zelle from Jordan Price. Was this a customer paying for detailing? If not, what was it?</t>
        </is>
      </c>
      <c r="H67" s="21" t="n"/>
    </row>
    <row r="68">
      <c r="A68" s="3" t="n">
        <v>56</v>
      </c>
      <c r="B68" s="19" t="n">
        <v>46160</v>
      </c>
      <c r="C68" s="3" t="inlineStr">
        <is>
          <t>Checking 1234</t>
        </is>
      </c>
      <c r="D68" s="3" t="inlineStr">
        <is>
          <t>ACH CREDIT ARCHWAY FLEET SVCS INV 2605</t>
        </is>
      </c>
      <c r="E68" s="20" t="n">
        <v>1325.21</v>
      </c>
      <c r="F68" s="3" t="inlineStr">
        <is>
          <t>R326: Electronic deposit (ask)</t>
        </is>
      </c>
      <c r="G68" s="3" t="inlineStr">
        <is>
          <t>On May 18 Archway Fleet Services paid $1,325.21. Is this a customer paying your invoice? Please confirm.</t>
        </is>
      </c>
      <c r="H68" s="21" t="n"/>
    </row>
    <row r="69">
      <c r="A69" s="3" t="n">
        <v>57</v>
      </c>
      <c r="B69" s="19" t="n">
        <v>46161</v>
      </c>
      <c r="C69" s="3" t="inlineStr">
        <is>
          <t>Card 9876</t>
        </is>
      </c>
      <c r="D69" s="3" t="inlineStr">
        <is>
          <t>NETFLIX.COM</t>
        </is>
      </c>
      <c r="E69" s="20" t="n">
        <v>-15.49</v>
      </c>
      <c r="F69" s="3" t="inlineStr">
        <is>
          <t>R228: Streaming (ask)</t>
        </is>
      </c>
      <c r="G69" s="3" t="inlineStr">
        <is>
          <t>Netflix ($15.49) was charged to the business card on May 19. Is it personal? If yes, we will treat it as an owner draw.</t>
        </is>
      </c>
      <c r="H69" s="21" t="n"/>
    </row>
    <row r="70">
      <c r="A70" s="3" t="n">
        <v>58</v>
      </c>
      <c r="B70" s="19" t="n">
        <v>46162</v>
      </c>
      <c r="C70" s="3" t="inlineStr">
        <is>
          <t>Checking 1234</t>
        </is>
      </c>
      <c r="D70" s="3" t="inlineStr">
        <is>
          <t>ZELLE TO DESHAWN KELLER</t>
        </is>
      </c>
      <c r="E70" s="20" t="n">
        <v>-253.41</v>
      </c>
      <c r="F70" s="3" t="inlineStr">
        <is>
          <t>R052: Zelle sent (ask)</t>
        </is>
      </c>
      <c r="G70" s="3" t="inlineStr">
        <is>
          <t>On May 20 you sent $253.41 by Zelle to Deshawn Keller. What was it for? If they worked for the business, please send us their W-9.</t>
        </is>
      </c>
      <c r="H70" s="21" t="n"/>
    </row>
    <row r="71">
      <c r="A71" s="3" t="n">
        <v>59</v>
      </c>
      <c r="B71" s="19" t="n">
        <v>46163</v>
      </c>
      <c r="C71" s="3" t="inlineStr">
        <is>
          <t>Checking 1234</t>
        </is>
      </c>
      <c r="D71" s="3" t="inlineStr">
        <is>
          <t>ZELLE TO MIA ORTIZ</t>
        </is>
      </c>
      <c r="E71" s="20" t="n">
        <v>-150</v>
      </c>
      <c r="F71" s="3" t="inlineStr">
        <is>
          <t>R052: Zelle sent (ask)</t>
        </is>
      </c>
      <c r="G71" s="3" t="inlineStr">
        <is>
          <t>On May 21 you sent $150.00 by Zelle to Mia Ortiz. What was it for? If they worked for the business, please send us their W-9.</t>
        </is>
      </c>
      <c r="H71" s="21" t="n"/>
    </row>
    <row r="72">
      <c r="A72" s="3" t="n">
        <v>60</v>
      </c>
      <c r="B72" s="19" t="n">
        <v>46179</v>
      </c>
      <c r="C72" s="3" t="inlineStr">
        <is>
          <t>Card 9876</t>
        </is>
      </c>
      <c r="D72" s="3" t="inlineStr">
        <is>
          <t>UBER EATS ORLANDO</t>
        </is>
      </c>
      <c r="E72" s="20" t="n">
        <v>-31.2</v>
      </c>
      <c r="F72" s="3" t="inlineStr">
        <is>
          <t>R245: Food delivery app (ask)</t>
        </is>
      </c>
      <c r="G72" s="3" t="inlineStr">
        <is>
          <t>Uber Eats order of $31.20 on Jun 06 in Orlando. Was this a meal during the business trip?</t>
        </is>
      </c>
      <c r="H72" s="21" t="n"/>
    </row>
    <row r="73">
      <c r="A73" s="3" t="n">
        <v>61</v>
      </c>
      <c r="B73" s="19" t="n">
        <v>46179</v>
      </c>
      <c r="C73" s="3" t="inlineStr">
        <is>
          <t>Checking 1234</t>
        </is>
      </c>
      <c r="D73" s="3" t="inlineStr">
        <is>
          <t>ZELLE TO DESHAWN KELLER</t>
        </is>
      </c>
      <c r="E73" s="20" t="n">
        <v>-234.25</v>
      </c>
      <c r="F73" s="3" t="inlineStr">
        <is>
          <t>R052: Zelle sent (ask)</t>
        </is>
      </c>
      <c r="G73" s="3" t="inlineStr">
        <is>
          <t>On Jun 06 you sent $234.25 by Zelle to Deshawn Keller. What was it for? If they worked for the business, please send us their W-9.</t>
        </is>
      </c>
      <c r="H73" s="21" t="n"/>
    </row>
    <row r="74">
      <c r="A74" s="3" t="n">
        <v>62</v>
      </c>
      <c r="B74" s="19" t="n">
        <v>46183</v>
      </c>
      <c r="C74" s="3" t="inlineStr">
        <is>
          <t>Checking 1234</t>
        </is>
      </c>
      <c r="D74" s="3" t="inlineStr">
        <is>
          <t>ALLY AUTO PAYMENT</t>
        </is>
      </c>
      <c r="E74" s="20" t="n">
        <v>-412.66</v>
      </c>
      <c r="F74" s="3" t="inlineStr">
        <is>
          <t>R023: Vehicle loan payment (ask)</t>
        </is>
      </c>
      <c r="G74" s="3" t="inlineStr">
        <is>
          <t>Ally loan payment of $412.66 on Jun 10. Please send the 2026 Ally loan statement so we can split interest from principal. Is this the detailing vehicle?</t>
        </is>
      </c>
      <c r="H74" s="21" t="n"/>
    </row>
    <row r="75">
      <c r="A75" s="3" t="n">
        <v>63</v>
      </c>
      <c r="B75" s="19" t="n">
        <v>46185</v>
      </c>
      <c r="C75" s="3" t="inlineStr">
        <is>
          <t>Card 9876</t>
        </is>
      </c>
      <c r="D75" s="3" t="inlineStr">
        <is>
          <t>WALMART SUPERCENTER #359</t>
        </is>
      </c>
      <c r="E75" s="20" t="n">
        <v>-78.56</v>
      </c>
      <c r="F75" s="3" t="inlineStr">
        <is>
          <t>R199: Walmart purchase (ask)</t>
        </is>
      </c>
      <c r="G75" s="3" t="inlineStr">
        <is>
          <t>What did you buy at Walmart Supercenter on Jun 12 for $78.56? Was it for the business?</t>
        </is>
      </c>
      <c r="H75" s="21" t="n"/>
    </row>
    <row r="76">
      <c r="A76" s="3" t="n">
        <v>64</v>
      </c>
      <c r="B76" s="19" t="n">
        <v>46188</v>
      </c>
      <c r="C76" s="3" t="inlineStr">
        <is>
          <t>Card 9876</t>
        </is>
      </c>
      <c r="D76" s="3" t="inlineStr">
        <is>
          <t>AMAZON MKTPL*D58174</t>
        </is>
      </c>
      <c r="E76" s="20" t="n">
        <v>-43.73</v>
      </c>
      <c r="F76" s="3" t="inlineStr">
        <is>
          <t>R198: Amazon purchase (ask)</t>
        </is>
      </c>
      <c r="G76" s="3" t="inlineStr">
        <is>
          <t>What did you buy at Amazon Mktpl on Jun 15 for $43.73? Was it for the business?</t>
        </is>
      </c>
      <c r="H76" s="21" t="n"/>
    </row>
    <row r="77">
      <c r="A77" s="3" t="n">
        <v>65</v>
      </c>
      <c r="B77" s="19" t="n">
        <v>46190</v>
      </c>
      <c r="C77" s="3" t="inlineStr">
        <is>
          <t>Card 9876</t>
        </is>
      </c>
      <c r="D77" s="3" t="inlineStr">
        <is>
          <t>SCHNUCKS #468 ST LOUIS</t>
        </is>
      </c>
      <c r="E77" s="20" t="n">
        <v>-44.49</v>
      </c>
      <c r="F77" s="3" t="inlineStr">
        <is>
          <t>R311: Grocery store (ask)</t>
        </is>
      </c>
      <c r="G77" s="3" t="inlineStr">
        <is>
          <t>What was bought at Schnucks on Jun 17 for $44.49? Was it for the business (water, towels, cleaning items)?</t>
        </is>
      </c>
      <c r="H77" s="21" t="n"/>
    </row>
    <row r="78">
      <c r="A78" s="3" t="n">
        <v>66</v>
      </c>
      <c r="B78" s="19" t="n">
        <v>46191</v>
      </c>
      <c r="C78" s="3" t="inlineStr">
        <is>
          <t>Checking 1234</t>
        </is>
      </c>
      <c r="D78" s="3" t="inlineStr">
        <is>
          <t>ACH CREDIT ARCHWAY FLEET SVCS INV 2606</t>
        </is>
      </c>
      <c r="E78" s="20" t="n">
        <v>1438.38</v>
      </c>
      <c r="F78" s="3" t="inlineStr">
        <is>
          <t>R326: Electronic deposit (ask)</t>
        </is>
      </c>
      <c r="G78" s="3" t="inlineStr">
        <is>
          <t>On Jun 18 Archway Fleet Services paid $1,438.38. Is this a customer paying your invoice? Please confirm.</t>
        </is>
      </c>
      <c r="H78" s="21" t="n"/>
    </row>
    <row r="79">
      <c r="A79" s="3" t="n">
        <v>67</v>
      </c>
      <c r="B79" s="19" t="n">
        <v>46192</v>
      </c>
      <c r="C79" s="3" t="inlineStr">
        <is>
          <t>Card 9876</t>
        </is>
      </c>
      <c r="D79" s="3" t="inlineStr">
        <is>
          <t>NETFLIX.COM</t>
        </is>
      </c>
      <c r="E79" s="20" t="n">
        <v>-15.49</v>
      </c>
      <c r="F79" s="3" t="inlineStr">
        <is>
          <t>R228: Streaming (ask)</t>
        </is>
      </c>
      <c r="G79" s="3" t="inlineStr">
        <is>
          <t>Netflix ($15.49) was charged to the business card on Jun 19. Is it personal? If yes, we will treat it as an owner draw.</t>
        </is>
      </c>
      <c r="H79" s="21" t="n"/>
    </row>
    <row r="80">
      <c r="A80" s="3" t="n">
        <v>68</v>
      </c>
      <c r="B80" s="19" t="n">
        <v>46193</v>
      </c>
      <c r="C80" s="3" t="inlineStr">
        <is>
          <t>Checking 1234</t>
        </is>
      </c>
      <c r="D80" s="3" t="inlineStr">
        <is>
          <t>ZELLE TO DESHAWN KELLER</t>
        </is>
      </c>
      <c r="E80" s="20" t="n">
        <v>-202.02</v>
      </c>
      <c r="F80" s="3" t="inlineStr">
        <is>
          <t>R052: Zelle sent (ask)</t>
        </is>
      </c>
      <c r="G80" s="3" t="inlineStr">
        <is>
          <t>On Jun 20 you sent $202.02 by Zelle to Deshawn Keller. What was it for? If they worked for the business, please send us their W-9.</t>
        </is>
      </c>
      <c r="H80" s="21" t="n"/>
    </row>
    <row r="81">
      <c r="A81" s="3" t="n">
        <v>69</v>
      </c>
      <c r="B81" s="19" t="n">
        <v>46196</v>
      </c>
      <c r="C81" s="3" t="inlineStr">
        <is>
          <t>Checking 1234</t>
        </is>
      </c>
      <c r="D81" s="3" t="inlineStr">
        <is>
          <t>ZELLE FROM TASHA GREENE</t>
        </is>
      </c>
      <c r="E81" s="20" t="n">
        <v>194.19</v>
      </c>
      <c r="F81" s="3" t="inlineStr">
        <is>
          <t>R051: Zelle received (ask)</t>
        </is>
      </c>
      <c r="G81" s="3" t="inlineStr">
        <is>
          <t>On Jun 23 you got $194.19 by Zelle from Tasha Greene. Was this a customer paying for detailing? If not, what was it?</t>
        </is>
      </c>
      <c r="H81" s="21" t="n"/>
    </row>
    <row r="82">
      <c r="A82" s="3" t="n">
        <v>70</v>
      </c>
      <c r="B82" s="19" t="n">
        <v>46197</v>
      </c>
      <c r="C82" s="3" t="inlineStr">
        <is>
          <t>Checking 1234</t>
        </is>
      </c>
      <c r="D82" s="3" t="inlineStr">
        <is>
          <t>ZELLE FROM MARK FENWICK</t>
        </is>
      </c>
      <c r="E82" s="20" t="n">
        <v>242.89</v>
      </c>
      <c r="F82" s="3" t="inlineStr">
        <is>
          <t>R051: Zelle received (ask)</t>
        </is>
      </c>
      <c r="G82" s="3" t="inlineStr">
        <is>
          <t>On Jun 24 you got $242.89 by Zelle from Mark Fenwick. Was this a customer paying for detailing? If not, what was it?</t>
        </is>
      </c>
      <c r="H82" s="21" t="n"/>
    </row>
    <row r="83">
      <c r="A83" s="3" t="n">
        <v>71</v>
      </c>
      <c r="B83" s="19" t="n">
        <v>46200</v>
      </c>
      <c r="C83" s="3" t="inlineStr">
        <is>
          <t>Card 9876</t>
        </is>
      </c>
      <c r="D83" s="3" t="inlineStr">
        <is>
          <t>AMAZON MKTPL*G49854</t>
        </is>
      </c>
      <c r="E83" s="20" t="n">
        <v>-37.92</v>
      </c>
      <c r="F83" s="3" t="inlineStr">
        <is>
          <t>R198: Amazon purchase (ask)</t>
        </is>
      </c>
      <c r="G83" s="3" t="inlineStr">
        <is>
          <t>What did you buy at Amazon Mktpl on Jun 27 for $37.92? Was it for the business?</t>
        </is>
      </c>
      <c r="H83" s="21" t="n"/>
    </row>
    <row r="84">
      <c r="A84" s="3" t="n">
        <v>72</v>
      </c>
      <c r="B84" s="19" t="n">
        <v>46208</v>
      </c>
      <c r="C84" s="3" t="inlineStr">
        <is>
          <t>Card 9876</t>
        </is>
      </c>
      <c r="D84" s="3" t="inlineStr">
        <is>
          <t>STARBUCKS STORE 12345</t>
        </is>
      </c>
      <c r="E84" s="20" t="n">
        <v>-18.26</v>
      </c>
      <c r="F84" s="3" t="inlineStr">
        <is>
          <t>R278: Meals: coffee (low confidence)</t>
        </is>
      </c>
      <c r="G84" s="3" t="inlineStr">
        <is>
          <t>Meal at Starbucks Store on Jul 05 for $18.26. Was it for business? Who was there?</t>
        </is>
      </c>
      <c r="H84" s="21" t="n"/>
    </row>
    <row r="85">
      <c r="A85" s="3" t="n">
        <v>73</v>
      </c>
      <c r="B85" s="19" t="n">
        <v>46208</v>
      </c>
      <c r="C85" s="3" t="inlineStr">
        <is>
          <t>Checking 1234</t>
        </is>
      </c>
      <c r="D85" s="3" t="inlineStr">
        <is>
          <t>ZELLE FROM JORDAN PRICE</t>
        </is>
      </c>
      <c r="E85" s="20" t="n">
        <v>243.01</v>
      </c>
      <c r="F85" s="3" t="inlineStr">
        <is>
          <t>R051: Zelle received (ask)</t>
        </is>
      </c>
      <c r="G85" s="3" t="inlineStr">
        <is>
          <t>On Jul 05 you got $243.01 by Zelle from Jordan Price. Was this a customer paying for detailing? If not, what was it?</t>
        </is>
      </c>
      <c r="H85" s="21" t="n"/>
    </row>
    <row r="86">
      <c r="A86" s="3" t="n">
        <v>74</v>
      </c>
      <c r="B86" s="19" t="n">
        <v>46209</v>
      </c>
      <c r="C86" s="3" t="inlineStr">
        <is>
          <t>Checking 1234</t>
        </is>
      </c>
      <c r="D86" s="3" t="inlineStr">
        <is>
          <t>ZELLE TO DESHAWN KELLER</t>
        </is>
      </c>
      <c r="E86" s="20" t="n">
        <v>-179.65</v>
      </c>
      <c r="F86" s="3" t="inlineStr">
        <is>
          <t>R052: Zelle sent (ask)</t>
        </is>
      </c>
      <c r="G86" s="3" t="inlineStr">
        <is>
          <t>On Jul 06 you sent $179.65 by Zelle to Deshawn Keller. What was it for? If they worked for the business, please send us their W-9.</t>
        </is>
      </c>
      <c r="H86" s="21" t="n"/>
    </row>
    <row r="87">
      <c r="A87" s="3" t="n">
        <v>75</v>
      </c>
      <c r="B87" s="19" t="n">
        <v>46212</v>
      </c>
      <c r="C87" s="3" t="inlineStr">
        <is>
          <t>Checking 1234</t>
        </is>
      </c>
      <c r="D87" s="3" t="inlineStr">
        <is>
          <t>MOBILE DEPOSIT REF 4661</t>
        </is>
      </c>
      <c r="E87" s="20" t="n">
        <v>2500</v>
      </c>
      <c r="F87" s="3" t="inlineStr">
        <is>
          <t>R325: Deposit, source unknown (ask)</t>
        </is>
      </c>
      <c r="G87" s="3" t="inlineStr">
        <is>
          <t>On Jul 09 you made a mobile deposit of $2,500.00. What was it? (customer check, refund, loan, or your own money)</t>
        </is>
      </c>
      <c r="H87" s="21" t="n"/>
    </row>
    <row r="88">
      <c r="A88" s="3" t="n">
        <v>76</v>
      </c>
      <c r="B88" s="19" t="n">
        <v>46213</v>
      </c>
      <c r="C88" s="3" t="inlineStr">
        <is>
          <t>Checking 1234</t>
        </is>
      </c>
      <c r="D88" s="3" t="inlineStr">
        <is>
          <t>ALLY AUTO PAYMENT</t>
        </is>
      </c>
      <c r="E88" s="20" t="n">
        <v>-412.66</v>
      </c>
      <c r="F88" s="3" t="inlineStr">
        <is>
          <t>R023: Vehicle loan payment (ask)</t>
        </is>
      </c>
      <c r="G88" s="3" t="inlineStr">
        <is>
          <t>Ally loan payment of $412.66 on Jul 10. Please send the 2026 Ally loan statement so we can split interest from principal. Is this the detailing vehicle?</t>
        </is>
      </c>
      <c r="H88" s="21" t="n"/>
    </row>
    <row r="89">
      <c r="A89" s="3" t="n">
        <v>77</v>
      </c>
      <c r="B89" s="19" t="n">
        <v>46221</v>
      </c>
      <c r="C89" s="3" t="inlineStr">
        <is>
          <t>Card 9876</t>
        </is>
      </c>
      <c r="D89" s="3" t="inlineStr">
        <is>
          <t>AMAZON MKTPL*D29921</t>
        </is>
      </c>
      <c r="E89" s="20" t="n">
        <v>-78.70999999999999</v>
      </c>
      <c r="F89" s="3" t="inlineStr">
        <is>
          <t>R198: Amazon purchase (ask)</t>
        </is>
      </c>
      <c r="G89" s="3" t="inlineStr">
        <is>
          <t>What did you buy at Amazon Mktpl on Jul 18 for $78.71? Was it for the business?</t>
        </is>
      </c>
      <c r="H89" s="21" t="n"/>
    </row>
    <row r="90">
      <c r="A90" s="3" t="n">
        <v>78</v>
      </c>
      <c r="B90" s="19" t="n">
        <v>46221</v>
      </c>
      <c r="C90" s="3" t="inlineStr">
        <is>
          <t>Checking 1234</t>
        </is>
      </c>
      <c r="D90" s="3" t="inlineStr">
        <is>
          <t>ACH CREDIT ARCHWAY FLEET SVCS INV 2607</t>
        </is>
      </c>
      <c r="E90" s="20" t="n">
        <v>1531.54</v>
      </c>
      <c r="F90" s="3" t="inlineStr">
        <is>
          <t>R326: Electronic deposit (ask)</t>
        </is>
      </c>
      <c r="G90" s="3" t="inlineStr">
        <is>
          <t>On Jul 18 Archway Fleet Services paid $1,531.54. Is this a customer paying your invoice? Please confirm.</t>
        </is>
      </c>
      <c r="H90" s="21" t="n"/>
    </row>
    <row r="91">
      <c r="A91" s="3" t="n">
        <v>79</v>
      </c>
      <c r="B91" s="19" t="n">
        <v>46222</v>
      </c>
      <c r="C91" s="3" t="inlineStr">
        <is>
          <t>Card 9876</t>
        </is>
      </c>
      <c r="D91" s="3" t="inlineStr">
        <is>
          <t>NETFLIX.COM</t>
        </is>
      </c>
      <c r="E91" s="20" t="n">
        <v>-15.49</v>
      </c>
      <c r="F91" s="3" t="inlineStr">
        <is>
          <t>R228: Streaming (ask)</t>
        </is>
      </c>
      <c r="G91" s="3" t="inlineStr">
        <is>
          <t>Netflix ($15.49) was charged to the business card on Jul 19. Is it personal? If yes, we will treat it as an owner draw.</t>
        </is>
      </c>
      <c r="H91" s="21" t="n"/>
    </row>
    <row r="92">
      <c r="A92" s="3" t="n">
        <v>80</v>
      </c>
      <c r="B92" s="19" t="n">
        <v>46223</v>
      </c>
      <c r="C92" s="3" t="inlineStr">
        <is>
          <t>Checking 1234</t>
        </is>
      </c>
      <c r="D92" s="3" t="inlineStr">
        <is>
          <t>ZELLE TO DESHAWN KELLER</t>
        </is>
      </c>
      <c r="E92" s="20" t="n">
        <v>-205.41</v>
      </c>
      <c r="F92" s="3" t="inlineStr">
        <is>
          <t>R052: Zelle sent (ask)</t>
        </is>
      </c>
      <c r="G92" s="3" t="inlineStr">
        <is>
          <t>On Jul 20 you sent $205.41 by Zelle to Deshawn Keller. What was it for? If they worked for the business, please send us their W-9.</t>
        </is>
      </c>
      <c r="H92" s="21" t="n"/>
    </row>
    <row r="93">
      <c r="A93" s="3" t="n">
        <v>81</v>
      </c>
      <c r="B93" s="19" t="n">
        <v>46224</v>
      </c>
      <c r="C93" s="3" t="inlineStr">
        <is>
          <t>Card 9876</t>
        </is>
      </c>
      <c r="D93" s="3" t="inlineStr">
        <is>
          <t>AMAZON MKTPL*G79822</t>
        </is>
      </c>
      <c r="E93" s="20" t="n">
        <v>-79.59999999999999</v>
      </c>
      <c r="F93" s="3" t="inlineStr">
        <is>
          <t>R198: Amazon purchase (ask)</t>
        </is>
      </c>
      <c r="G93" s="3" t="inlineStr">
        <is>
          <t>What did you buy at Amazon Mktpl on Jul 21 for $79.60? Was it for the business?</t>
        </is>
      </c>
      <c r="H93" s="21" t="n"/>
    </row>
    <row r="94">
      <c r="A94" s="3" t="n">
        <v>82</v>
      </c>
      <c r="B94" s="19" t="n">
        <v>46230</v>
      </c>
      <c r="C94" s="3" t="inlineStr">
        <is>
          <t>Card 9876</t>
        </is>
      </c>
      <c r="D94" s="3" t="inlineStr">
        <is>
          <t>WALMART SUPERCENTER #977</t>
        </is>
      </c>
      <c r="E94" s="20" t="n">
        <v>-42.8</v>
      </c>
      <c r="F94" s="3" t="inlineStr">
        <is>
          <t>R199: Walmart purchase (ask)</t>
        </is>
      </c>
      <c r="G94" s="3" t="inlineStr">
        <is>
          <t>What did you buy at Walmart Supercenter on Jul 27 for $42.80? Was it for the business?</t>
        </is>
      </c>
      <c r="H94" s="21" t="n"/>
    </row>
    <row r="95">
      <c r="A95" s="3" t="n">
        <v>83</v>
      </c>
      <c r="B95" s="19" t="n">
        <v>46235</v>
      </c>
      <c r="C95" s="3" t="inlineStr">
        <is>
          <t>Card 9876</t>
        </is>
      </c>
      <c r="D95" s="3" t="inlineStr">
        <is>
          <t>WALMART SUPERCENTER #267</t>
        </is>
      </c>
      <c r="E95" s="20" t="n">
        <v>-55.23</v>
      </c>
      <c r="F95" s="3" t="inlineStr">
        <is>
          <t>R199: Walmart purchase (ask)</t>
        </is>
      </c>
      <c r="G95" s="3" t="inlineStr">
        <is>
          <t>What did you buy at Walmart Supercenter on Aug 01 for $55.23? Was it for the business?</t>
        </is>
      </c>
      <c r="H95" s="21" t="n"/>
    </row>
    <row r="96">
      <c r="A96" s="3" t="n">
        <v>84</v>
      </c>
      <c r="B96" s="19" t="n">
        <v>46240</v>
      </c>
      <c r="C96" s="3" t="inlineStr">
        <is>
          <t>Checking 1234</t>
        </is>
      </c>
      <c r="D96" s="3" t="inlineStr">
        <is>
          <t>ZELLE TO DESHAWN KELLER</t>
        </is>
      </c>
      <c r="E96" s="20" t="n">
        <v>-170.73</v>
      </c>
      <c r="F96" s="3" t="inlineStr">
        <is>
          <t>R052: Zelle sent (ask)</t>
        </is>
      </c>
      <c r="G96" s="3" t="inlineStr">
        <is>
          <t>On Aug 06 you sent $170.73 by Zelle to Deshawn Keller. What was it for? If they worked for the business, please send us their W-9.</t>
        </is>
      </c>
      <c r="H96" s="21" t="n"/>
    </row>
    <row r="97">
      <c r="A97" s="3" t="n">
        <v>85</v>
      </c>
      <c r="B97" s="19" t="n">
        <v>46241</v>
      </c>
      <c r="C97" s="3" t="inlineStr">
        <is>
          <t>Card 9876</t>
        </is>
      </c>
      <c r="D97" s="3" t="inlineStr">
        <is>
          <t>AMAZON MKTPL*C41604</t>
        </is>
      </c>
      <c r="E97" s="20" t="n">
        <v>-38.59</v>
      </c>
      <c r="F97" s="3" t="inlineStr">
        <is>
          <t>R198: Amazon purchase (ask)</t>
        </is>
      </c>
      <c r="G97" s="3" t="inlineStr">
        <is>
          <t>What did you buy at Amazon Mktpl on Aug 07 for $38.59? Was it for the business?</t>
        </is>
      </c>
      <c r="H97" s="21" t="n"/>
    </row>
    <row r="98">
      <c r="A98" s="3" t="n">
        <v>86</v>
      </c>
      <c r="B98" s="19" t="n">
        <v>46244</v>
      </c>
      <c r="C98" s="3" t="inlineStr">
        <is>
          <t>Card 9876</t>
        </is>
      </c>
      <c r="D98" s="3" t="inlineStr">
        <is>
          <t>MCDONALD'S F1234 ST LOUIS</t>
        </is>
      </c>
      <c r="E98" s="20" t="n">
        <v>-49.61</v>
      </c>
      <c r="F98" s="3" t="inlineStr">
        <is>
          <t>R279: Meals: fast food (low confidence)</t>
        </is>
      </c>
      <c r="G98" s="3" t="inlineStr">
        <is>
          <t>Meal at Mcdonald'S F on Aug 10 for $49.61. Was it for business? Who was there?</t>
        </is>
      </c>
      <c r="H98" s="21" t="n"/>
    </row>
    <row r="99">
      <c r="A99" s="3" t="n">
        <v>87</v>
      </c>
      <c r="B99" s="19" t="n">
        <v>46244</v>
      </c>
      <c r="C99" s="3" t="inlineStr">
        <is>
          <t>Checking 1234</t>
        </is>
      </c>
      <c r="D99" s="3" t="inlineStr">
        <is>
          <t>ALLY AUTO PAYMENT</t>
        </is>
      </c>
      <c r="E99" s="20" t="n">
        <v>-412.66</v>
      </c>
      <c r="F99" s="3" t="inlineStr">
        <is>
          <t>R023: Vehicle loan payment (ask)</t>
        </is>
      </c>
      <c r="G99" s="3" t="inlineStr">
        <is>
          <t>Ally loan payment of $412.66 on Aug 10. Please send the 2026 Ally loan statement so we can split interest from principal. Is this the detailing vehicle?</t>
        </is>
      </c>
      <c r="H99" s="21" t="n"/>
    </row>
    <row r="100">
      <c r="A100" s="3" t="n">
        <v>88</v>
      </c>
      <c r="B100" s="19" t="n">
        <v>46246</v>
      </c>
      <c r="C100" s="3" t="inlineStr">
        <is>
          <t>Card 9876</t>
        </is>
      </c>
      <c r="D100" s="3" t="inlineStr">
        <is>
          <t>MCDONALD'S F1234 ST LOUIS</t>
        </is>
      </c>
      <c r="E100" s="20" t="n">
        <v>-20.5</v>
      </c>
      <c r="F100" s="3" t="inlineStr">
        <is>
          <t>R279: Meals: fast food (low confidence)</t>
        </is>
      </c>
      <c r="G100" s="3" t="inlineStr">
        <is>
          <t>Meal at Mcdonald'S F on Aug 12 for $20.50. Was it for business? Who was there?</t>
        </is>
      </c>
      <c r="H100" s="21" t="n"/>
    </row>
    <row r="101">
      <c r="A101" s="3" t="n">
        <v>89</v>
      </c>
      <c r="B101" s="19" t="n">
        <v>46247</v>
      </c>
      <c r="C101" s="3" t="inlineStr">
        <is>
          <t>Checking 1234</t>
        </is>
      </c>
      <c r="D101" s="3" t="inlineStr">
        <is>
          <t>ZELLE FROM LUIS ROMERO</t>
        </is>
      </c>
      <c r="E101" s="20" t="n">
        <v>142.59</v>
      </c>
      <c r="F101" s="3" t="inlineStr">
        <is>
          <t>R051: Zelle received (ask)</t>
        </is>
      </c>
      <c r="G101" s="3" t="inlineStr">
        <is>
          <t>On Aug 13 you got $142.59 by Zelle from Luis Romero. Was this a customer paying for detailing? If not, what was it?</t>
        </is>
      </c>
      <c r="H101" s="21" t="n"/>
    </row>
    <row r="102">
      <c r="A102" s="3" t="n">
        <v>90</v>
      </c>
      <c r="B102" s="19" t="n">
        <v>46248</v>
      </c>
      <c r="C102" s="3" t="inlineStr">
        <is>
          <t>Checking 1234</t>
        </is>
      </c>
      <c r="D102" s="3" t="inlineStr">
        <is>
          <t>ATM WITHDRAWAL 5211 GRAVOIS AVE ST LOUIS</t>
        </is>
      </c>
      <c r="E102" s="20" t="n">
        <v>-200</v>
      </c>
      <c r="F102" s="3" t="inlineStr">
        <is>
          <t>R060: Cash withdrawal (low confidence)</t>
        </is>
      </c>
      <c r="G102" s="3" t="inlineStr">
        <is>
          <t>You took out $200.00 in cash on Aug 14. Was any of it spent on the business? If yes, do you have receipts?</t>
        </is>
      </c>
      <c r="H102" s="21" t="n"/>
    </row>
    <row r="103">
      <c r="A103" s="3" t="n">
        <v>91</v>
      </c>
      <c r="B103" s="19" t="n">
        <v>46251</v>
      </c>
      <c r="C103" s="3" t="inlineStr">
        <is>
          <t>Card 9876</t>
        </is>
      </c>
      <c r="D103" s="3" t="inlineStr">
        <is>
          <t>SCHNUCKS #721 ST LOUIS</t>
        </is>
      </c>
      <c r="E103" s="20" t="n">
        <v>-68.54000000000001</v>
      </c>
      <c r="F103" s="3" t="inlineStr">
        <is>
          <t>R311: Grocery store (ask)</t>
        </is>
      </c>
      <c r="G103" s="3" t="inlineStr">
        <is>
          <t>What was bought at Schnucks on Aug 17 for $68.54? Was it for the business (water, towels, cleaning items)?</t>
        </is>
      </c>
      <c r="H103" s="21" t="n"/>
    </row>
    <row r="104">
      <c r="A104" s="3" t="n">
        <v>92</v>
      </c>
      <c r="B104" s="19" t="n">
        <v>46252</v>
      </c>
      <c r="C104" s="3" t="inlineStr">
        <is>
          <t>Checking 1234</t>
        </is>
      </c>
      <c r="D104" s="3" t="inlineStr">
        <is>
          <t>ACH CREDIT ARCHWAY FLEET SVCS INV 2608</t>
        </is>
      </c>
      <c r="E104" s="20" t="n">
        <v>1274.55</v>
      </c>
      <c r="F104" s="3" t="inlineStr">
        <is>
          <t>R326: Electronic deposit (ask)</t>
        </is>
      </c>
      <c r="G104" s="3" t="inlineStr">
        <is>
          <t>On Aug 18 Archway Fleet Services paid $1,274.55. Is this a customer paying your invoice? Please confirm.</t>
        </is>
      </c>
      <c r="H104" s="21" t="n"/>
    </row>
    <row r="105">
      <c r="A105" s="3" t="n">
        <v>93</v>
      </c>
      <c r="B105" s="19" t="n">
        <v>46253</v>
      </c>
      <c r="C105" s="3" t="inlineStr">
        <is>
          <t>Card 9876</t>
        </is>
      </c>
      <c r="D105" s="3" t="inlineStr">
        <is>
          <t>NETFLIX.COM</t>
        </is>
      </c>
      <c r="E105" s="20" t="n">
        <v>-15.49</v>
      </c>
      <c r="F105" s="3" t="inlineStr">
        <is>
          <t>R228: Streaming (ask)</t>
        </is>
      </c>
      <c r="G105" s="3" t="inlineStr">
        <is>
          <t>Netflix ($15.49) was charged to the business card on Aug 19. Is it personal? If yes, we will treat it as an owner draw.</t>
        </is>
      </c>
      <c r="H105" s="21" t="n"/>
    </row>
    <row r="106">
      <c r="A106" s="3" t="n">
        <v>94</v>
      </c>
      <c r="B106" s="19" t="n">
        <v>46254</v>
      </c>
      <c r="C106" s="3" t="inlineStr">
        <is>
          <t>Checking 1234</t>
        </is>
      </c>
      <c r="D106" s="3" t="inlineStr">
        <is>
          <t>ZELLE TO DESHAWN KELLER</t>
        </is>
      </c>
      <c r="E106" s="20" t="n">
        <v>-141.66</v>
      </c>
      <c r="F106" s="3" t="inlineStr">
        <is>
          <t>R052: Zelle sent (ask)</t>
        </is>
      </c>
      <c r="G106" s="3" t="inlineStr">
        <is>
          <t>On Aug 20 you sent $141.66 by Zelle to Deshawn Keller. What was it for? If they worked for the business, please send us their W-9.</t>
        </is>
      </c>
      <c r="H106" s="21" t="n"/>
    </row>
    <row r="107">
      <c r="A107" s="3" t="n">
        <v>95</v>
      </c>
      <c r="B107" s="19" t="n">
        <v>46258</v>
      </c>
      <c r="C107" s="3" t="inlineStr">
        <is>
          <t>Card 9876</t>
        </is>
      </c>
      <c r="D107" s="3" t="inlineStr">
        <is>
          <t>STARBUCKS STORE 12345</t>
        </is>
      </c>
      <c r="E107" s="20" t="n">
        <v>-34.27</v>
      </c>
      <c r="F107" s="3" t="inlineStr">
        <is>
          <t>R278: Meals: coffee (low confidence)</t>
        </is>
      </c>
      <c r="G107" s="3" t="inlineStr">
        <is>
          <t>Meal at Starbucks Store on Aug 24 for $34.27. Was it for business? Who was there?</t>
        </is>
      </c>
      <c r="H107" s="21" t="n"/>
    </row>
    <row r="108">
      <c r="A108" s="3" t="n">
        <v>96</v>
      </c>
      <c r="B108" s="19" t="n">
        <v>46262</v>
      </c>
      <c r="C108" s="3" t="inlineStr">
        <is>
          <t>Card 9876</t>
        </is>
      </c>
      <c r="D108" s="3" t="inlineStr">
        <is>
          <t>AMAZON MKTPL*B65422</t>
        </is>
      </c>
      <c r="E108" s="20" t="n">
        <v>-84.66</v>
      </c>
      <c r="F108" s="3" t="inlineStr">
        <is>
          <t>R198: Amazon purchase (ask)</t>
        </is>
      </c>
      <c r="G108" s="3" t="inlineStr">
        <is>
          <t>What did you buy at Amazon Mktpl on Aug 28 for $84.66? Was it for the business?</t>
        </is>
      </c>
      <c r="H108" s="21" t="n"/>
    </row>
    <row r="109">
      <c r="A109" s="3" t="n">
        <v>97</v>
      </c>
      <c r="B109" s="19" t="n">
        <v>46270</v>
      </c>
      <c r="C109" s="3" t="inlineStr">
        <is>
          <t>Card 9876</t>
        </is>
      </c>
      <c r="D109" s="3" t="inlineStr">
        <is>
          <t>WALMART SUPERCENTER #210</t>
        </is>
      </c>
      <c r="E109" s="20" t="n">
        <v>-75.53</v>
      </c>
      <c r="F109" s="3" t="inlineStr">
        <is>
          <t>R199: Walmart purchase (ask)</t>
        </is>
      </c>
      <c r="G109" s="3" t="inlineStr">
        <is>
          <t>What did you buy at Walmart Supercenter on Sep 05 for $75.53? Was it for the business?</t>
        </is>
      </c>
      <c r="H109" s="21" t="n"/>
    </row>
    <row r="110">
      <c r="A110" s="3" t="n">
        <v>98</v>
      </c>
      <c r="B110" s="19" t="n">
        <v>46271</v>
      </c>
      <c r="C110" s="3" t="inlineStr">
        <is>
          <t>Card 9876</t>
        </is>
      </c>
      <c r="D110" s="3" t="inlineStr">
        <is>
          <t>SQ *STL CITY DETAIL SUPPLY</t>
        </is>
      </c>
      <c r="E110" s="20" t="n">
        <v>-126.75</v>
      </c>
      <c r="F110" s="3" t="inlineStr">
        <is>
          <t>No rule matched</t>
        </is>
      </c>
      <c r="G110" s="3" t="inlineStr">
        <is>
          <t>We could not identify "SQ *STL CITY DETAIL SUPPLY" on Sep 06 for $126.75. What was it for?</t>
        </is>
      </c>
      <c r="H110" s="21" t="n"/>
    </row>
    <row r="111">
      <c r="A111" s="3" t="n">
        <v>99</v>
      </c>
      <c r="B111" s="19" t="n">
        <v>46271</v>
      </c>
      <c r="C111" s="3" t="inlineStr">
        <is>
          <t>Checking 1234</t>
        </is>
      </c>
      <c r="D111" s="3" t="inlineStr">
        <is>
          <t>ZELLE TO DESHAWN KELLER</t>
        </is>
      </c>
      <c r="E111" s="20" t="n">
        <v>-174.75</v>
      </c>
      <c r="F111" s="3" t="inlineStr">
        <is>
          <t>R052: Zelle sent (ask)</t>
        </is>
      </c>
      <c r="G111" s="3" t="inlineStr">
        <is>
          <t>On Sep 06 you sent $174.75 by Zelle to Deshawn Keller. What was it for? If they worked for the business, please send us their W-9.</t>
        </is>
      </c>
      <c r="H111" s="21" t="n"/>
    </row>
    <row r="112">
      <c r="A112" s="3" t="n">
        <v>100</v>
      </c>
      <c r="B112" s="19" t="n">
        <v>46275</v>
      </c>
      <c r="C112" s="3" t="inlineStr">
        <is>
          <t>Checking 1234</t>
        </is>
      </c>
      <c r="D112" s="3" t="inlineStr">
        <is>
          <t>ALLY AUTO PAYMENT</t>
        </is>
      </c>
      <c r="E112" s="20" t="n">
        <v>-412.66</v>
      </c>
      <c r="F112" s="3" t="inlineStr">
        <is>
          <t>R023: Vehicle loan payment (ask)</t>
        </is>
      </c>
      <c r="G112" s="3" t="inlineStr">
        <is>
          <t>Ally loan payment of $412.66 on Sep 10. Please send the 2026 Ally loan statement so we can split interest from principal. Is this the detailing vehicle?</t>
        </is>
      </c>
      <c r="H112" s="21" t="n"/>
    </row>
    <row r="113">
      <c r="A113" s="3" t="n">
        <v>101</v>
      </c>
      <c r="B113" s="19" t="n">
        <v>46277</v>
      </c>
      <c r="C113" s="3" t="inlineStr">
        <is>
          <t>Checking 1234</t>
        </is>
      </c>
      <c r="D113" s="3" t="inlineStr">
        <is>
          <t>ZELLE FROM JORDAN PRICE</t>
        </is>
      </c>
      <c r="E113" s="20" t="n">
        <v>217.34</v>
      </c>
      <c r="F113" s="3" t="inlineStr">
        <is>
          <t>R051: Zelle received (ask)</t>
        </is>
      </c>
      <c r="G113" s="3" t="inlineStr">
        <is>
          <t>On Sep 12 you got $217.34 by Zelle from Jordan Price. Was this a customer paying for detailing? If not, what was it?</t>
        </is>
      </c>
      <c r="H113" s="21" t="n"/>
    </row>
    <row r="114">
      <c r="A114" s="3" t="n">
        <v>102</v>
      </c>
      <c r="B114" s="19" t="n">
        <v>46283</v>
      </c>
      <c r="C114" s="3" t="inlineStr">
        <is>
          <t>Card 9876</t>
        </is>
      </c>
      <c r="D114" s="3" t="inlineStr">
        <is>
          <t>AMAZON MKTPL*D57054</t>
        </is>
      </c>
      <c r="E114" s="20" t="n">
        <v>-62.88</v>
      </c>
      <c r="F114" s="3" t="inlineStr">
        <is>
          <t>R198: Amazon purchase (ask)</t>
        </is>
      </c>
      <c r="G114" s="3" t="inlineStr">
        <is>
          <t>What did you buy at Amazon Mktpl on Sep 18 for $62.88? Was it for the business?</t>
        </is>
      </c>
      <c r="H114" s="21" t="n"/>
    </row>
    <row r="115">
      <c r="A115" s="3" t="n">
        <v>103</v>
      </c>
      <c r="B115" s="19" t="n">
        <v>46283</v>
      </c>
      <c r="C115" s="3" t="inlineStr">
        <is>
          <t>Checking 1234</t>
        </is>
      </c>
      <c r="D115" s="3" t="inlineStr">
        <is>
          <t>ACH CREDIT ARCHWAY FLEET SVCS INV 2609</t>
        </is>
      </c>
      <c r="E115" s="20" t="n">
        <v>1576.18</v>
      </c>
      <c r="F115" s="3" t="inlineStr">
        <is>
          <t>R326: Electronic deposit (ask)</t>
        </is>
      </c>
      <c r="G115" s="3" t="inlineStr">
        <is>
          <t>On Sep 18 Archway Fleet Services paid $1,576.18. Is this a customer paying your invoice? Please confirm.</t>
        </is>
      </c>
      <c r="H115" s="21" t="n"/>
    </row>
    <row r="116">
      <c r="A116" s="3" t="n">
        <v>104</v>
      </c>
      <c r="B116" s="19" t="n">
        <v>46284</v>
      </c>
      <c r="C116" s="3" t="inlineStr">
        <is>
          <t>Card 9876</t>
        </is>
      </c>
      <c r="D116" s="3" t="inlineStr">
        <is>
          <t>NETFLIX.COM</t>
        </is>
      </c>
      <c r="E116" s="20" t="n">
        <v>-15.49</v>
      </c>
      <c r="F116" s="3" t="inlineStr">
        <is>
          <t>R228: Streaming (ask)</t>
        </is>
      </c>
      <c r="G116" s="3" t="inlineStr">
        <is>
          <t>Netflix ($15.49) was charged to the business card on Sep 19. Is it personal? If yes, we will treat it as an owner draw.</t>
        </is>
      </c>
      <c r="H116" s="21" t="n"/>
    </row>
    <row r="117">
      <c r="A117" s="3" t="n">
        <v>105</v>
      </c>
      <c r="B117" s="19" t="n">
        <v>46285</v>
      </c>
      <c r="C117" s="3" t="inlineStr">
        <is>
          <t>Card 9876</t>
        </is>
      </c>
      <c r="D117" s="3" t="inlineStr">
        <is>
          <t>AMAZON MKTPL*A97821</t>
        </is>
      </c>
      <c r="E117" s="20" t="n">
        <v>-73.81999999999999</v>
      </c>
      <c r="F117" s="3" t="inlineStr">
        <is>
          <t>R198: Amazon purchase (ask)</t>
        </is>
      </c>
      <c r="G117" s="3" t="inlineStr">
        <is>
          <t>What did you buy at Amazon Mktpl on Sep 20 for $73.82? Was it for the business?</t>
        </is>
      </c>
      <c r="H117" s="21" t="n"/>
    </row>
    <row r="118">
      <c r="A118" s="3" t="n">
        <v>106</v>
      </c>
      <c r="B118" s="19" t="n">
        <v>46285</v>
      </c>
      <c r="C118" s="3" t="inlineStr">
        <is>
          <t>Checking 1234</t>
        </is>
      </c>
      <c r="D118" s="3" t="inlineStr">
        <is>
          <t>ZELLE TO DESHAWN KELLER</t>
        </is>
      </c>
      <c r="E118" s="20" t="n">
        <v>-254.99</v>
      </c>
      <c r="F118" s="3" t="inlineStr">
        <is>
          <t>R052: Zelle sent (ask)</t>
        </is>
      </c>
      <c r="G118" s="3" t="inlineStr">
        <is>
          <t>On Sep 20 you sent $254.99 by Zelle to Deshawn Keller. What was it for? If they worked for the business, please send us their W-9.</t>
        </is>
      </c>
      <c r="H118" s="21" t="n"/>
    </row>
    <row r="119">
      <c r="A119" s="3" t="n">
        <v>107</v>
      </c>
      <c r="B119" s="19" t="n">
        <v>46291</v>
      </c>
      <c r="C119" s="3" t="inlineStr">
        <is>
          <t>Checking 1234</t>
        </is>
      </c>
      <c r="D119" s="3" t="inlineStr">
        <is>
          <t>ZELLE FROM JORDAN PRICE</t>
        </is>
      </c>
      <c r="E119" s="20" t="n">
        <v>220.12</v>
      </c>
      <c r="F119" s="3" t="inlineStr">
        <is>
          <t>R051: Zelle received (ask)</t>
        </is>
      </c>
      <c r="G119" s="3" t="inlineStr">
        <is>
          <t>On Sep 26 you got $220.12 by Zelle from Jordan Price. Was this a customer paying for detailing? If not, what was it?</t>
        </is>
      </c>
      <c r="H119" s="2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6" customWidth="1" min="3" max="3"/>
    <col width="26" customWidth="1" min="4" max="4"/>
    <col width="20" customWidth="1" min="5" max="5"/>
    <col width="11" customWidth="1" min="6" max="6"/>
    <col width="80" customWidth="1" min="7" max="7"/>
  </cols>
  <sheetData>
    <row r="1">
      <c r="A1" s="6" t="inlineStr">
        <is>
          <t>1099 vendor watchlist (payments Jan 1 to Sep 30, 2026)</t>
        </is>
      </c>
    </row>
    <row r="2">
      <c r="A2" t="inlineStr">
        <is>
          <t>Lists payees paid by check, ACH, or Zelle who look like service providers or landlords.</t>
        </is>
      </c>
    </row>
    <row r="3">
      <c r="A3" t="inlineStr">
        <is>
          <t>2026 rule: for payments made after Dec 31, 2025, the 1099-NEC and most 1099-MISC threshold is $2,000. Attorney gross proceeds stay at $600.</t>
        </is>
      </c>
    </row>
    <row r="4">
      <c r="A4" t="inlineStr">
        <is>
          <t>Source: IRS Instructions for Forms 1099-MISC and 1099-NEC (Rev. December 2026).</t>
        </is>
      </c>
    </row>
    <row r="5">
      <c r="A5" t="inlineStr">
        <is>
          <t>Card and third-party network payments (for example the Upwork charge on the card) are reported by the processor on 1099-K. Do not issue a 1099-NEC for them.</t>
        </is>
      </c>
    </row>
    <row r="6">
      <c r="A6" t="inlineStr">
        <is>
          <t>Year to date only. Recheck with October to December payments before filing.</t>
        </is>
      </c>
    </row>
    <row r="8">
      <c r="A8" s="9" t="inlineStr">
        <is>
          <t>Payee</t>
        </is>
      </c>
      <c r="B8" s="9" t="inlineStr">
        <is>
          <t>Paid by</t>
        </is>
      </c>
      <c r="C8" s="9" t="inlineStr">
        <is>
          <t>Total paid (formula)</t>
        </is>
      </c>
      <c r="D8" s="9" t="inlineStr">
        <is>
          <t>Status</t>
        </is>
      </c>
      <c r="E8" s="9" t="inlineStr">
        <is>
          <t>Likely form</t>
        </is>
      </c>
      <c r="F8" s="9" t="inlineStr">
        <is>
          <t>Need W-9?</t>
        </is>
      </c>
      <c r="G8" s="9" t="inlineStr">
        <is>
          <t>Notes</t>
        </is>
      </c>
    </row>
    <row r="9">
      <c r="A9" t="inlineStr">
        <is>
          <t>T. Williams (garage landlord)</t>
        </is>
      </c>
      <c r="B9" t="inlineStr">
        <is>
          <t>ACH</t>
        </is>
      </c>
      <c r="C9" s="12">
        <f>-SUMIFS('General Ledger'!$D$2:$D$438,'General Ledger'!$J$2:$J$438,A9,'General Ledger'!$D$2:$D$438,"&lt;0")</f>
        <v/>
      </c>
      <c r="D9">
        <f>IF(C9&gt;=2000,"$2,000 or more: review","Under $2,000 so far")</f>
        <v/>
      </c>
      <c r="E9" t="inlineStr">
        <is>
          <t>1099-MISC (rents)</t>
        </is>
      </c>
      <c r="F9">
        <f>IF(C9&gt;=2000,"Yes","Not yet")</f>
        <v/>
      </c>
      <c r="G9" s="3" t="inlineStr">
        <is>
          <t>Garage rent paid by ACH to an individual landlord.</t>
        </is>
      </c>
    </row>
    <row r="10">
      <c r="A10" t="inlineStr">
        <is>
          <t>Deshawn Keller</t>
        </is>
      </c>
      <c r="B10" t="inlineStr">
        <is>
          <t>Zelle</t>
        </is>
      </c>
      <c r="C10" s="12">
        <f>-SUMIFS('General Ledger'!$D$2:$D$438,'General Ledger'!$J$2:$J$438,A10,'General Ledger'!$D$2:$D$438,"&lt;0")</f>
        <v/>
      </c>
      <c r="D10">
        <f>IF(C10&gt;=2000,"$2,000 or more: review","Under $2,000 so far")</f>
        <v/>
      </c>
      <c r="E10" t="inlineStr">
        <is>
          <t>1099-NEC</t>
        </is>
      </c>
      <c r="F10">
        <f>IF(C10&gt;=2000,"Yes","Not yet")</f>
        <v/>
      </c>
      <c r="G10" s="3" t="inlineStr">
        <is>
          <t>Detailing helper paid by Zelle. Looks like contract labor (line 11) once the client confirms.</t>
        </is>
      </c>
    </row>
    <row r="11">
      <c r="A11" t="inlineStr">
        <is>
          <t>R. Alvarez Small Engine</t>
        </is>
      </c>
      <c r="B11" t="inlineStr">
        <is>
          <t>Check</t>
        </is>
      </c>
      <c r="C11" s="12">
        <f>-SUMIFS('General Ledger'!$D$2:$D$438,'General Ledger'!$J$2:$J$438,A11,'General Ledger'!$D$2:$D$438,"&lt;0")</f>
        <v/>
      </c>
      <c r="D11">
        <f>IF(C11&gt;=2000,"$2,000 or more: review","Under $2,000 so far")</f>
        <v/>
      </c>
      <c r="E11" t="inlineStr">
        <is>
          <t>1099-NEC</t>
        </is>
      </c>
      <c r="F11">
        <f>IF(C11&gt;=2000,"Yes","Not yet")</f>
        <v/>
      </c>
      <c r="G11" s="3" t="inlineStr">
        <is>
          <t>Equipment repair paid by check. Confirm if incorporated; corporations are generally exempt.</t>
        </is>
      </c>
    </row>
    <row r="12">
      <c r="A12" t="inlineStr">
        <is>
          <t>Gateway City Law LLC</t>
        </is>
      </c>
      <c r="B12" t="inlineStr">
        <is>
          <t>Check</t>
        </is>
      </c>
      <c r="C12" s="12">
        <f>-SUMIFS('General Ledger'!$D$2:$D$438,'General Ledger'!$J$2:$J$438,A12,'General Ledger'!$D$2:$D$438,"&lt;0")</f>
        <v/>
      </c>
      <c r="D12">
        <f>IF(C12&gt;=2000,"$2,000 or more: review","Under $2,000 so far")</f>
        <v/>
      </c>
      <c r="E12" t="inlineStr">
        <is>
          <t>1099-NEC (attorney)</t>
        </is>
      </c>
      <c r="F12">
        <f>IF(C12&gt;=2000,"Yes","Not yet")</f>
        <v/>
      </c>
      <c r="G12" s="3" t="inlineStr">
        <is>
          <t>Attorney fees for services. Attorneys are not exempt even if incorporated.</t>
        </is>
      </c>
    </row>
    <row r="13">
      <c r="A13" t="inlineStr">
        <is>
          <t>Mia Ortiz</t>
        </is>
      </c>
      <c r="B13" t="inlineStr">
        <is>
          <t>Zelle</t>
        </is>
      </c>
      <c r="C13" s="12">
        <f>-SUMIFS('General Ledger'!$D$2:$D$438,'General Ledger'!$J$2:$J$438,A13,'General Ledger'!$D$2:$D$438,"&lt;0")</f>
        <v/>
      </c>
      <c r="D13">
        <f>IF(C13&gt;=2000,"$2,000 or more: review","Under $2,000 so far")</f>
        <v/>
      </c>
      <c r="E13" t="inlineStr">
        <is>
          <t>1099-NEC if services</t>
        </is>
      </c>
      <c r="F13">
        <f>IF(C13&gt;=2000,"Yes","Not yet")</f>
        <v/>
      </c>
      <c r="G13" s="3" t="inlineStr">
        <is>
          <t>Purpose unknown. On the Client Questions list.</t>
        </is>
      </c>
    </row>
    <row r="15">
      <c r="A15" s="13" t="inlineStr">
        <is>
          <t>Excluded on purpose</t>
        </is>
      </c>
    </row>
    <row r="16">
      <c r="A16" t="inlineStr">
        <is>
          <t>Insurance companies, utilities, the IRS, Ally (loan), and card payments: not reportable payments for services.</t>
        </is>
      </c>
    </row>
    <row r="17">
      <c r="A17" t="inlineStr">
        <is>
          <t>Upwork freelancer ($340 on the card): paid through a platform by card, so reported on 1099-K.</t>
        </is>
      </c>
    </row>
    <row r="18">
      <c r="A18" t="inlineStr">
        <is>
          <t>Gateway City Law LLC: attorney fees for services follow the $2,000 1099-NEC threshold. The $600 level is for gross proceeds only.</t>
        </is>
      </c>
    </row>
  </sheetData>
  <conditionalFormatting sqref="D9:D13">
    <cfRule type="cellIs" priority="1" operator="equal" dxfId="1">
      <formula>"$2,000 or more: review"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44" customWidth="1" min="3" max="3"/>
    <col width="12" customWidth="1" min="4" max="4"/>
    <col width="14" customWidth="1" min="5" max="5"/>
    <col width="8" customWidth="1" min="6" max="6"/>
    <col width="11" customWidth="1" min="7" max="7"/>
    <col width="30" customWidth="1" min="8" max="8"/>
  </cols>
  <sheetData>
    <row r="1">
      <c r="A1" s="6" t="inlineStr">
        <is>
          <t>Transfers, owner draws, and owner tax payments</t>
        </is>
      </c>
    </row>
    <row r="2">
      <c r="A2" t="inlineStr">
        <is>
          <t>These are kept out of income and expenses. Card payments must match on both sides.</t>
        </is>
      </c>
    </row>
    <row r="4">
      <c r="A4" t="inlineStr">
        <is>
          <t>Card payments out of checking</t>
        </is>
      </c>
      <c r="C4" s="12">
        <f>-SUMIFS('General Ledger'!$D$2:$D$438,'General Ledger'!$B$2:$B$438,"Checking 1234",'General Ledger'!$F$2:$F$438,"transfer")</f>
        <v/>
      </c>
    </row>
    <row r="5">
      <c r="A5" t="inlineStr">
        <is>
          <t>Card payments received on card</t>
        </is>
      </c>
      <c r="C5" s="12">
        <f>SUMIFS('General Ledger'!$D$2:$D$438,'General Ledger'!$B$2:$B$438,"Card 9876",'General Ledger'!$F$2:$F$438,"transfer")</f>
        <v/>
      </c>
    </row>
    <row r="6">
      <c r="A6" t="inlineStr">
        <is>
          <t>Difference (should be 0)</t>
        </is>
      </c>
      <c r="C6" s="12">
        <f>ROUND(C4-C5,2)</f>
        <v/>
      </c>
    </row>
    <row r="7">
      <c r="A7" t="inlineStr">
        <is>
          <t>Owner draws (transfers to personal and ATM cash)</t>
        </is>
      </c>
      <c r="C7" s="12">
        <f>-SUMIFS('General Ledger'!$D$2:$D$438,'General Ledger'!$F$2:$F$438,"owner_draw")</f>
        <v/>
      </c>
    </row>
    <row r="8">
      <c r="A8" t="inlineStr">
        <is>
          <t>Owner federal tax payments (not Schedule C)</t>
        </is>
      </c>
      <c r="C8" s="12">
        <f>-SUMIFS('General Ledger'!$D$2:$D$438,'General Ledger'!$F$2:$F$438,"not_sched_c")</f>
        <v/>
      </c>
    </row>
    <row r="9">
      <c r="A9" t="inlineStr">
        <is>
          <t>Note: both sides of the June 12 card payment are missing, so the difference above is still 0. The Tie-Out sheet catches it.</t>
        </is>
      </c>
    </row>
    <row r="11">
      <c r="A11" s="9" t="inlineStr">
        <is>
          <t>Date</t>
        </is>
      </c>
      <c r="B11" s="9" t="inlineStr">
        <is>
          <t>Account</t>
        </is>
      </c>
      <c r="C11" s="9" t="inlineStr">
        <is>
          <t>Description</t>
        </is>
      </c>
      <c r="D11" s="9" t="inlineStr">
        <is>
          <t>Amount</t>
        </is>
      </c>
      <c r="E11" s="9" t="inlineStr">
        <is>
          <t>Type</t>
        </is>
      </c>
      <c r="F11" s="9" t="inlineStr">
        <is>
          <t>Rule ID</t>
        </is>
      </c>
      <c r="G11" s="9" t="inlineStr">
        <is>
          <t>Confidence</t>
        </is>
      </c>
      <c r="H11" s="9" t="inlineStr">
        <is>
          <t>Flag</t>
        </is>
      </c>
    </row>
    <row r="12">
      <c r="A12" s="10" t="n">
        <v>46034</v>
      </c>
      <c r="B12" t="inlineStr">
        <is>
          <t>Card 9876</t>
        </is>
      </c>
      <c r="C12" t="inlineStr">
        <is>
          <t>PAYMENT RECEIVED THANK YOU</t>
        </is>
      </c>
      <c r="D12" s="12" t="n">
        <v>1236.5</v>
      </c>
      <c r="E12" t="inlineStr">
        <is>
          <t>transfer</t>
        </is>
      </c>
      <c r="F12" t="inlineStr">
        <is>
          <t>R042</t>
        </is>
      </c>
      <c r="G12" t="inlineStr">
        <is>
          <t>high</t>
        </is>
      </c>
      <c r="H12" t="inlineStr"/>
    </row>
    <row r="13">
      <c r="A13" s="10" t="n">
        <v>46034</v>
      </c>
      <c r="B13" t="inlineStr">
        <is>
          <t>Checking 1234</t>
        </is>
      </c>
      <c r="C13" t="inlineStr">
        <is>
          <t>PAYMENT TO CARD ENDING 9876</t>
        </is>
      </c>
      <c r="D13" s="12" t="n">
        <v>-1236.5</v>
      </c>
      <c r="E13" t="inlineStr">
        <is>
          <t>transfer</t>
        </is>
      </c>
      <c r="F13" t="inlineStr">
        <is>
          <t>R041</t>
        </is>
      </c>
      <c r="G13" t="inlineStr">
        <is>
          <t>high</t>
        </is>
      </c>
      <c r="H13" t="inlineStr"/>
    </row>
    <row r="14">
      <c r="A14" s="10" t="n">
        <v>46047</v>
      </c>
      <c r="B14" t="inlineStr">
        <is>
          <t>Checking 1234</t>
        </is>
      </c>
      <c r="C14" t="inlineStr">
        <is>
          <t>ONLINE TRANSFER TO PERSONAL CHK XXXX5521</t>
        </is>
      </c>
      <c r="D14" s="12" t="n">
        <v>-1500</v>
      </c>
      <c r="E14" t="inlineStr">
        <is>
          <t>owner_draw</t>
        </is>
      </c>
      <c r="F14" t="inlineStr">
        <is>
          <t>R047</t>
        </is>
      </c>
      <c r="G14" t="inlineStr">
        <is>
          <t>medium</t>
        </is>
      </c>
      <c r="H14" t="inlineStr"/>
    </row>
    <row r="15">
      <c r="A15" s="10" t="n">
        <v>46065</v>
      </c>
      <c r="B15" t="inlineStr">
        <is>
          <t>Card 9876</t>
        </is>
      </c>
      <c r="C15" t="inlineStr">
        <is>
          <t>PAYMENT RECEIVED THANK YOU</t>
        </is>
      </c>
      <c r="D15" s="12" t="n">
        <v>1834.4</v>
      </c>
      <c r="E15" t="inlineStr">
        <is>
          <t>transfer</t>
        </is>
      </c>
      <c r="F15" t="inlineStr">
        <is>
          <t>R042</t>
        </is>
      </c>
      <c r="G15" t="inlineStr">
        <is>
          <t>high</t>
        </is>
      </c>
      <c r="H15" t="inlineStr"/>
    </row>
    <row r="16">
      <c r="A16" s="10" t="n">
        <v>46065</v>
      </c>
      <c r="B16" t="inlineStr">
        <is>
          <t>Checking 1234</t>
        </is>
      </c>
      <c r="C16" t="inlineStr">
        <is>
          <t>PAYMENT TO CARD ENDING 9876</t>
        </is>
      </c>
      <c r="D16" s="12" t="n">
        <v>-1834.4</v>
      </c>
      <c r="E16" t="inlineStr">
        <is>
          <t>transfer</t>
        </is>
      </c>
      <c r="F16" t="inlineStr">
        <is>
          <t>R041</t>
        </is>
      </c>
      <c r="G16" t="inlineStr">
        <is>
          <t>high</t>
        </is>
      </c>
      <c r="H16" t="inlineStr"/>
    </row>
    <row r="17">
      <c r="A17" s="10" t="n">
        <v>46067</v>
      </c>
      <c r="B17" t="inlineStr">
        <is>
          <t>Checking 1234</t>
        </is>
      </c>
      <c r="C17" t="inlineStr">
        <is>
          <t>ATM WITHDRAWAL 9572 GRAVOIS AVE ST LOUIS</t>
        </is>
      </c>
      <c r="D17" s="12" t="n">
        <v>-200</v>
      </c>
      <c r="E17" t="inlineStr">
        <is>
          <t>owner_draw</t>
        </is>
      </c>
      <c r="F17" t="inlineStr">
        <is>
          <t>R060</t>
        </is>
      </c>
      <c r="G17" t="inlineStr">
        <is>
          <t>low</t>
        </is>
      </c>
      <c r="H17" t="inlineStr">
        <is>
          <t>LOW CONFIDENCE: ask client</t>
        </is>
      </c>
    </row>
    <row r="18">
      <c r="A18" s="10" t="n">
        <v>46078</v>
      </c>
      <c r="B18" t="inlineStr">
        <is>
          <t>Checking 1234</t>
        </is>
      </c>
      <c r="C18" t="inlineStr">
        <is>
          <t>ONLINE TRANSFER TO PERSONAL CHK XXXX5521</t>
        </is>
      </c>
      <c r="D18" s="12" t="n">
        <v>-1500</v>
      </c>
      <c r="E18" t="inlineStr">
        <is>
          <t>owner_draw</t>
        </is>
      </c>
      <c r="F18" t="inlineStr">
        <is>
          <t>R047</t>
        </is>
      </c>
      <c r="G18" t="inlineStr">
        <is>
          <t>medium</t>
        </is>
      </c>
      <c r="H18" t="inlineStr"/>
    </row>
    <row r="19">
      <c r="A19" s="10" t="n">
        <v>46093</v>
      </c>
      <c r="B19" t="inlineStr">
        <is>
          <t>Card 9876</t>
        </is>
      </c>
      <c r="C19" t="inlineStr">
        <is>
          <t>PAYMENT RECEIVED THANK YOU</t>
        </is>
      </c>
      <c r="D19" s="12" t="n">
        <v>2505.92</v>
      </c>
      <c r="E19" t="inlineStr">
        <is>
          <t>transfer</t>
        </is>
      </c>
      <c r="F19" t="inlineStr">
        <is>
          <t>R042</t>
        </is>
      </c>
      <c r="G19" t="inlineStr">
        <is>
          <t>high</t>
        </is>
      </c>
      <c r="H19" t="inlineStr"/>
    </row>
    <row r="20">
      <c r="A20" s="10" t="n">
        <v>46093</v>
      </c>
      <c r="B20" t="inlineStr">
        <is>
          <t>Checking 1234</t>
        </is>
      </c>
      <c r="C20" t="inlineStr">
        <is>
          <t>PAYMENT TO CARD ENDING 9876</t>
        </is>
      </c>
      <c r="D20" s="12" t="n">
        <v>-2505.92</v>
      </c>
      <c r="E20" t="inlineStr">
        <is>
          <t>transfer</t>
        </is>
      </c>
      <c r="F20" t="inlineStr">
        <is>
          <t>R041</t>
        </is>
      </c>
      <c r="G20" t="inlineStr">
        <is>
          <t>high</t>
        </is>
      </c>
      <c r="H20" t="inlineStr"/>
    </row>
    <row r="21">
      <c r="A21" s="10" t="n">
        <v>46106</v>
      </c>
      <c r="B21" t="inlineStr">
        <is>
          <t>Checking 1234</t>
        </is>
      </c>
      <c r="C21" t="inlineStr">
        <is>
          <t>ONLINE TRANSFER TO PERSONAL CHK XXXX5521</t>
        </is>
      </c>
      <c r="D21" s="12" t="n">
        <v>-1500</v>
      </c>
      <c r="E21" t="inlineStr">
        <is>
          <t>owner_draw</t>
        </is>
      </c>
      <c r="F21" t="inlineStr">
        <is>
          <t>R047</t>
        </is>
      </c>
      <c r="G21" t="inlineStr">
        <is>
          <t>medium</t>
        </is>
      </c>
      <c r="H21" t="inlineStr"/>
    </row>
    <row r="22">
      <c r="A22" s="10" t="n">
        <v>46124</v>
      </c>
      <c r="B22" t="inlineStr">
        <is>
          <t>Card 9876</t>
        </is>
      </c>
      <c r="C22" t="inlineStr">
        <is>
          <t>PAYMENT RECEIVED THANK YOU</t>
        </is>
      </c>
      <c r="D22" s="12" t="n">
        <v>1609.54</v>
      </c>
      <c r="E22" t="inlineStr">
        <is>
          <t>transfer</t>
        </is>
      </c>
      <c r="F22" t="inlineStr">
        <is>
          <t>R042</t>
        </is>
      </c>
      <c r="G22" t="inlineStr">
        <is>
          <t>high</t>
        </is>
      </c>
      <c r="H22" t="inlineStr"/>
    </row>
    <row r="23">
      <c r="A23" s="10" t="n">
        <v>46124</v>
      </c>
      <c r="B23" t="inlineStr">
        <is>
          <t>Checking 1234</t>
        </is>
      </c>
      <c r="C23" t="inlineStr">
        <is>
          <t>PAYMENT TO CARD ENDING 9876</t>
        </is>
      </c>
      <c r="D23" s="12" t="n">
        <v>-1609.54</v>
      </c>
      <c r="E23" t="inlineStr">
        <is>
          <t>transfer</t>
        </is>
      </c>
      <c r="F23" t="inlineStr">
        <is>
          <t>R041</t>
        </is>
      </c>
      <c r="G23" t="inlineStr">
        <is>
          <t>high</t>
        </is>
      </c>
      <c r="H23" t="inlineStr"/>
    </row>
    <row r="24">
      <c r="A24" s="10" t="n">
        <v>46127</v>
      </c>
      <c r="B24" t="inlineStr">
        <is>
          <t>Checking 1234</t>
        </is>
      </c>
      <c r="C24" t="inlineStr">
        <is>
          <t>IRS USATAXPYMT 270</t>
        </is>
      </c>
      <c r="D24" s="12" t="n">
        <v>-1800</v>
      </c>
      <c r="E24" t="inlineStr">
        <is>
          <t>not_sched_c</t>
        </is>
      </c>
      <c r="F24" t="inlineStr">
        <is>
          <t>R061</t>
        </is>
      </c>
      <c r="G24" t="inlineStr">
        <is>
          <t>high</t>
        </is>
      </c>
      <c r="H24" t="inlineStr"/>
    </row>
    <row r="25">
      <c r="A25" s="10" t="n">
        <v>46137</v>
      </c>
      <c r="B25" t="inlineStr">
        <is>
          <t>Checking 1234</t>
        </is>
      </c>
      <c r="C25" t="inlineStr">
        <is>
          <t>ONLINE TRANSFER TO PERSONAL CHK XXXX5521</t>
        </is>
      </c>
      <c r="D25" s="12" t="n">
        <v>-1500</v>
      </c>
      <c r="E25" t="inlineStr">
        <is>
          <t>owner_draw</t>
        </is>
      </c>
      <c r="F25" t="inlineStr">
        <is>
          <t>R047</t>
        </is>
      </c>
      <c r="G25" t="inlineStr">
        <is>
          <t>medium</t>
        </is>
      </c>
      <c r="H25" t="inlineStr"/>
    </row>
    <row r="26">
      <c r="A26" s="10" t="n">
        <v>46153</v>
      </c>
      <c r="B26" t="inlineStr">
        <is>
          <t>Checking 1234</t>
        </is>
      </c>
      <c r="C26" t="inlineStr">
        <is>
          <t>ONLINE TRANSFER TO PERSONAL CHK XXXX5521</t>
        </is>
      </c>
      <c r="D26" s="12" t="n">
        <v>-1000</v>
      </c>
      <c r="E26" t="inlineStr">
        <is>
          <t>owner_draw</t>
        </is>
      </c>
      <c r="F26" t="inlineStr">
        <is>
          <t>R047</t>
        </is>
      </c>
      <c r="G26" t="inlineStr">
        <is>
          <t>medium</t>
        </is>
      </c>
      <c r="H26" t="inlineStr"/>
    </row>
    <row r="27">
      <c r="A27" s="10" t="n">
        <v>46154</v>
      </c>
      <c r="B27" t="inlineStr">
        <is>
          <t>Card 9876</t>
        </is>
      </c>
      <c r="C27" t="inlineStr">
        <is>
          <t>PAYMENT RECEIVED THANK YOU</t>
        </is>
      </c>
      <c r="D27" s="12" t="n">
        <v>2029.41</v>
      </c>
      <c r="E27" t="inlineStr">
        <is>
          <t>transfer</t>
        </is>
      </c>
      <c r="F27" t="inlineStr">
        <is>
          <t>R042</t>
        </is>
      </c>
      <c r="G27" t="inlineStr">
        <is>
          <t>high</t>
        </is>
      </c>
      <c r="H27" t="inlineStr"/>
    </row>
    <row r="28">
      <c r="A28" s="10" t="n">
        <v>46154</v>
      </c>
      <c r="B28" t="inlineStr">
        <is>
          <t>Checking 1234</t>
        </is>
      </c>
      <c r="C28" t="inlineStr">
        <is>
          <t>PAYMENT TO CARD ENDING 9876</t>
        </is>
      </c>
      <c r="D28" s="12" t="n">
        <v>-2029.41</v>
      </c>
      <c r="E28" t="inlineStr">
        <is>
          <t>transfer</t>
        </is>
      </c>
      <c r="F28" t="inlineStr">
        <is>
          <t>R041</t>
        </is>
      </c>
      <c r="G28" t="inlineStr">
        <is>
          <t>high</t>
        </is>
      </c>
      <c r="H28" t="inlineStr"/>
    </row>
    <row r="29">
      <c r="A29" s="10" t="n">
        <v>46156</v>
      </c>
      <c r="B29" t="inlineStr">
        <is>
          <t>Checking 1234</t>
        </is>
      </c>
      <c r="C29" t="inlineStr">
        <is>
          <t>ATM WITHDRAWAL 1419 GRAVOIS AVE ST LOUIS</t>
        </is>
      </c>
      <c r="D29" s="12" t="n">
        <v>-200</v>
      </c>
      <c r="E29" t="inlineStr">
        <is>
          <t>owner_draw</t>
        </is>
      </c>
      <c r="F29" t="inlineStr">
        <is>
          <t>R060</t>
        </is>
      </c>
      <c r="G29" t="inlineStr">
        <is>
          <t>low</t>
        </is>
      </c>
      <c r="H29" t="inlineStr">
        <is>
          <t>LOW CONFIDENCE: ask client</t>
        </is>
      </c>
    </row>
    <row r="30">
      <c r="A30" s="10" t="n">
        <v>46167</v>
      </c>
      <c r="B30" t="inlineStr">
        <is>
          <t>Checking 1234</t>
        </is>
      </c>
      <c r="C30" t="inlineStr">
        <is>
          <t>ONLINE TRANSFER TO PERSONAL CHK XXXX5521</t>
        </is>
      </c>
      <c r="D30" s="12" t="n">
        <v>-1500</v>
      </c>
      <c r="E30" t="inlineStr">
        <is>
          <t>owner_draw</t>
        </is>
      </c>
      <c r="F30" t="inlineStr">
        <is>
          <t>R047</t>
        </is>
      </c>
      <c r="G30" t="inlineStr">
        <is>
          <t>medium</t>
        </is>
      </c>
      <c r="H30" t="inlineStr"/>
    </row>
    <row r="31">
      <c r="A31" s="10" t="n">
        <v>46184</v>
      </c>
      <c r="B31" t="inlineStr">
        <is>
          <t>Checking 1234</t>
        </is>
      </c>
      <c r="C31" t="inlineStr">
        <is>
          <t>ONLINE TRANSFER TO PERSONAL CHK XXXX5521</t>
        </is>
      </c>
      <c r="D31" s="12" t="n">
        <v>-1000</v>
      </c>
      <c r="E31" t="inlineStr">
        <is>
          <t>owner_draw</t>
        </is>
      </c>
      <c r="F31" t="inlineStr">
        <is>
          <t>R047</t>
        </is>
      </c>
      <c r="G31" t="inlineStr">
        <is>
          <t>medium</t>
        </is>
      </c>
      <c r="H31" t="inlineStr"/>
    </row>
    <row r="32">
      <c r="A32" s="10" t="n">
        <v>46188</v>
      </c>
      <c r="B32" t="inlineStr">
        <is>
          <t>Checking 1234</t>
        </is>
      </c>
      <c r="C32" t="inlineStr">
        <is>
          <t>IRS USATAXPYMT 270</t>
        </is>
      </c>
      <c r="D32" s="12" t="n">
        <v>-1800</v>
      </c>
      <c r="E32" t="inlineStr">
        <is>
          <t>not_sched_c</t>
        </is>
      </c>
      <c r="F32" t="inlineStr">
        <is>
          <t>R061</t>
        </is>
      </c>
      <c r="G32" t="inlineStr">
        <is>
          <t>high</t>
        </is>
      </c>
      <c r="H32" t="inlineStr"/>
    </row>
    <row r="33">
      <c r="A33" s="10" t="n">
        <v>46198</v>
      </c>
      <c r="B33" t="inlineStr">
        <is>
          <t>Checking 1234</t>
        </is>
      </c>
      <c r="C33" t="inlineStr">
        <is>
          <t>ONLINE TRANSFER TO PERSONAL CHK XXXX5521</t>
        </is>
      </c>
      <c r="D33" s="12" t="n">
        <v>-1500</v>
      </c>
      <c r="E33" t="inlineStr">
        <is>
          <t>owner_draw</t>
        </is>
      </c>
      <c r="F33" t="inlineStr">
        <is>
          <t>R047</t>
        </is>
      </c>
      <c r="G33" t="inlineStr">
        <is>
          <t>medium</t>
        </is>
      </c>
      <c r="H33" t="inlineStr"/>
    </row>
    <row r="34">
      <c r="A34" s="10" t="n">
        <v>46214</v>
      </c>
      <c r="B34" t="inlineStr">
        <is>
          <t>Checking 1234</t>
        </is>
      </c>
      <c r="C34" t="inlineStr">
        <is>
          <t>ONLINE TRANSFER TO PERSONAL CHK XXXX5521</t>
        </is>
      </c>
      <c r="D34" s="12" t="n">
        <v>-1000</v>
      </c>
      <c r="E34" t="inlineStr">
        <is>
          <t>owner_draw</t>
        </is>
      </c>
      <c r="F34" t="inlineStr">
        <is>
          <t>R047</t>
        </is>
      </c>
      <c r="G34" t="inlineStr">
        <is>
          <t>medium</t>
        </is>
      </c>
      <c r="H34" t="inlineStr"/>
    </row>
    <row r="35">
      <c r="A35" s="10" t="n">
        <v>46215</v>
      </c>
      <c r="B35" t="inlineStr">
        <is>
          <t>Card 9876</t>
        </is>
      </c>
      <c r="C35" t="inlineStr">
        <is>
          <t>PAYMENT RECEIVED THANK YOU</t>
        </is>
      </c>
      <c r="D35" s="12" t="n">
        <v>2841.53</v>
      </c>
      <c r="E35" t="inlineStr">
        <is>
          <t>transfer</t>
        </is>
      </c>
      <c r="F35" t="inlineStr">
        <is>
          <t>R042</t>
        </is>
      </c>
      <c r="G35" t="inlineStr">
        <is>
          <t>high</t>
        </is>
      </c>
      <c r="H35" t="inlineStr"/>
    </row>
    <row r="36">
      <c r="A36" s="10" t="n">
        <v>46215</v>
      </c>
      <c r="B36" t="inlineStr">
        <is>
          <t>Checking 1234</t>
        </is>
      </c>
      <c r="C36" t="inlineStr">
        <is>
          <t>PAYMENT TO CARD ENDING 9876</t>
        </is>
      </c>
      <c r="D36" s="12" t="n">
        <v>-2841.53</v>
      </c>
      <c r="E36" t="inlineStr">
        <is>
          <t>transfer</t>
        </is>
      </c>
      <c r="F36" t="inlineStr">
        <is>
          <t>R041</t>
        </is>
      </c>
      <c r="G36" t="inlineStr">
        <is>
          <t>high</t>
        </is>
      </c>
      <c r="H36" t="inlineStr"/>
    </row>
    <row r="37">
      <c r="A37" s="10" t="n">
        <v>46228</v>
      </c>
      <c r="B37" t="inlineStr">
        <is>
          <t>Checking 1234</t>
        </is>
      </c>
      <c r="C37" t="inlineStr">
        <is>
          <t>ONLINE TRANSFER TO PERSONAL CHK XXXX5521</t>
        </is>
      </c>
      <c r="D37" s="12" t="n">
        <v>-1500</v>
      </c>
      <c r="E37" t="inlineStr">
        <is>
          <t>owner_draw</t>
        </is>
      </c>
      <c r="F37" t="inlineStr">
        <is>
          <t>R047</t>
        </is>
      </c>
      <c r="G37" t="inlineStr">
        <is>
          <t>medium</t>
        </is>
      </c>
      <c r="H37" t="inlineStr"/>
    </row>
    <row r="38">
      <c r="A38" s="10" t="n">
        <v>46245</v>
      </c>
      <c r="B38" t="inlineStr">
        <is>
          <t>Checking 1234</t>
        </is>
      </c>
      <c r="C38" t="inlineStr">
        <is>
          <t>ONLINE TRANSFER TO PERSONAL CHK XXXX5521</t>
        </is>
      </c>
      <c r="D38" s="12" t="n">
        <v>-1000</v>
      </c>
      <c r="E38" t="inlineStr">
        <is>
          <t>owner_draw</t>
        </is>
      </c>
      <c r="F38" t="inlineStr">
        <is>
          <t>R047</t>
        </is>
      </c>
      <c r="G38" t="inlineStr">
        <is>
          <t>medium</t>
        </is>
      </c>
      <c r="H38" t="inlineStr"/>
    </row>
    <row r="39">
      <c r="A39" s="10" t="n">
        <v>46246</v>
      </c>
      <c r="B39" t="inlineStr">
        <is>
          <t>Card 9876</t>
        </is>
      </c>
      <c r="C39" t="inlineStr">
        <is>
          <t>PAYMENT RECEIVED THANK YOU</t>
        </is>
      </c>
      <c r="D39" s="12" t="n">
        <v>1884.26</v>
      </c>
      <c r="E39" t="inlineStr">
        <is>
          <t>transfer</t>
        </is>
      </c>
      <c r="F39" t="inlineStr">
        <is>
          <t>R042</t>
        </is>
      </c>
      <c r="G39" t="inlineStr">
        <is>
          <t>high</t>
        </is>
      </c>
      <c r="H39" t="inlineStr"/>
    </row>
    <row r="40">
      <c r="A40" s="10" t="n">
        <v>46246</v>
      </c>
      <c r="B40" t="inlineStr">
        <is>
          <t>Checking 1234</t>
        </is>
      </c>
      <c r="C40" t="inlineStr">
        <is>
          <t>PAYMENT TO CARD ENDING 9876</t>
        </is>
      </c>
      <c r="D40" s="12" t="n">
        <v>-1884.26</v>
      </c>
      <c r="E40" t="inlineStr">
        <is>
          <t>transfer</t>
        </is>
      </c>
      <c r="F40" t="inlineStr">
        <is>
          <t>R041</t>
        </is>
      </c>
      <c r="G40" t="inlineStr">
        <is>
          <t>high</t>
        </is>
      </c>
      <c r="H40" t="inlineStr"/>
    </row>
    <row r="41">
      <c r="A41" s="10" t="n">
        <v>46248</v>
      </c>
      <c r="B41" t="inlineStr">
        <is>
          <t>Checking 1234</t>
        </is>
      </c>
      <c r="C41" t="inlineStr">
        <is>
          <t>ATM WITHDRAWAL 5211 GRAVOIS AVE ST LOUIS</t>
        </is>
      </c>
      <c r="D41" s="12" t="n">
        <v>-200</v>
      </c>
      <c r="E41" t="inlineStr">
        <is>
          <t>owner_draw</t>
        </is>
      </c>
      <c r="F41" t="inlineStr">
        <is>
          <t>R060</t>
        </is>
      </c>
      <c r="G41" t="inlineStr">
        <is>
          <t>low</t>
        </is>
      </c>
      <c r="H41" t="inlineStr">
        <is>
          <t>LOW CONFIDENCE: ask client</t>
        </is>
      </c>
    </row>
    <row r="42">
      <c r="A42" s="10" t="n">
        <v>46259</v>
      </c>
      <c r="B42" t="inlineStr">
        <is>
          <t>Checking 1234</t>
        </is>
      </c>
      <c r="C42" t="inlineStr">
        <is>
          <t>ONLINE TRANSFER TO PERSONAL CHK XXXX5521</t>
        </is>
      </c>
      <c r="D42" s="12" t="n">
        <v>-1500</v>
      </c>
      <c r="E42" t="inlineStr">
        <is>
          <t>owner_draw</t>
        </is>
      </c>
      <c r="F42" t="inlineStr">
        <is>
          <t>R047</t>
        </is>
      </c>
      <c r="G42" t="inlineStr">
        <is>
          <t>medium</t>
        </is>
      </c>
      <c r="H42" t="inlineStr"/>
    </row>
    <row r="43">
      <c r="A43" s="10" t="n">
        <v>46277</v>
      </c>
      <c r="B43" t="inlineStr">
        <is>
          <t>Card 9876</t>
        </is>
      </c>
      <c r="C43" t="inlineStr">
        <is>
          <t>PAYMENT RECEIVED THANK YOU</t>
        </is>
      </c>
      <c r="D43" s="12" t="n">
        <v>1617.42</v>
      </c>
      <c r="E43" t="inlineStr">
        <is>
          <t>transfer</t>
        </is>
      </c>
      <c r="F43" t="inlineStr">
        <is>
          <t>R042</t>
        </is>
      </c>
      <c r="G43" t="inlineStr">
        <is>
          <t>high</t>
        </is>
      </c>
      <c r="H43" t="inlineStr"/>
    </row>
    <row r="44">
      <c r="A44" s="10" t="n">
        <v>46277</v>
      </c>
      <c r="B44" t="inlineStr">
        <is>
          <t>Checking 1234</t>
        </is>
      </c>
      <c r="C44" t="inlineStr">
        <is>
          <t>PAYMENT TO CARD ENDING 9876</t>
        </is>
      </c>
      <c r="D44" s="12" t="n">
        <v>-1617.42</v>
      </c>
      <c r="E44" t="inlineStr">
        <is>
          <t>transfer</t>
        </is>
      </c>
      <c r="F44" t="inlineStr">
        <is>
          <t>R041</t>
        </is>
      </c>
      <c r="G44" t="inlineStr">
        <is>
          <t>high</t>
        </is>
      </c>
      <c r="H44" t="inlineStr"/>
    </row>
    <row r="45">
      <c r="A45" s="10" t="n">
        <v>46280</v>
      </c>
      <c r="B45" t="inlineStr">
        <is>
          <t>Checking 1234</t>
        </is>
      </c>
      <c r="C45" t="inlineStr">
        <is>
          <t>IRS USATAXPYMT 270</t>
        </is>
      </c>
      <c r="D45" s="12" t="n">
        <v>-2100</v>
      </c>
      <c r="E45" t="inlineStr">
        <is>
          <t>not_sched_c</t>
        </is>
      </c>
      <c r="F45" t="inlineStr">
        <is>
          <t>R061</t>
        </is>
      </c>
      <c r="G45" t="inlineStr">
        <is>
          <t>high</t>
        </is>
      </c>
      <c r="H45" t="inlineStr"/>
    </row>
    <row r="46">
      <c r="A46" s="10" t="n">
        <v>46290</v>
      </c>
      <c r="B46" t="inlineStr">
        <is>
          <t>Checking 1234</t>
        </is>
      </c>
      <c r="C46" t="inlineStr">
        <is>
          <t>ONLINE TRANSFER TO PERSONAL CHK XXXX5521</t>
        </is>
      </c>
      <c r="D46" s="12" t="n">
        <v>-1500</v>
      </c>
      <c r="E46" t="inlineStr">
        <is>
          <t>owner_draw</t>
        </is>
      </c>
      <c r="F46" t="inlineStr">
        <is>
          <t>R047</t>
        </is>
      </c>
      <c r="G46" t="inlineStr">
        <is>
          <t>medium</t>
        </is>
      </c>
      <c r="H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2026-10-30T19:39:29Z</dcterms:created>
  <dcterms:modified xmlns:dcterms="http://purl.org/dc/terms/" xmlns:xsi="http://www.w3.org/2001/XMLSchema-instance" xsi:type="dcterms:W3CDTF">2026-10-30T19:39:29Z</dcterms:modified>
</cp:coreProperties>
</file>